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APOYO\GESTION FINANCIERA\Indicadores año 2025\"/>
    </mc:Choice>
  </mc:AlternateContent>
  <xr:revisionPtr revIDLastSave="0" documentId="11_4AD0EAF937601898E996A1CA6E02CC37E2C3ED6B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T-GF Presupuesto" sheetId="1" r:id="rId1"/>
    <sheet name="01" sheetId="2" r:id="rId2"/>
    <sheet name="02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3" l="1"/>
  <c r="H22" i="3"/>
  <c r="D22" i="3"/>
  <c r="N21" i="3"/>
  <c r="M21" i="3"/>
  <c r="L21" i="3"/>
  <c r="K21" i="3"/>
  <c r="J21" i="3"/>
  <c r="I21" i="3"/>
  <c r="H21" i="3"/>
  <c r="G21" i="3"/>
  <c r="F21" i="3"/>
  <c r="E21" i="3"/>
  <c r="D21" i="3"/>
  <c r="C21" i="3"/>
  <c r="O21" i="3" s="1"/>
  <c r="S17" i="3"/>
  <c r="O17" i="3"/>
  <c r="O15" i="3" s="1"/>
  <c r="L5" i="1" s="1"/>
  <c r="O16" i="3"/>
  <c r="N15" i="3"/>
  <c r="M15" i="3"/>
  <c r="L15" i="3"/>
  <c r="V5" i="1" s="1"/>
  <c r="K15" i="3"/>
  <c r="U5" i="1" s="1"/>
  <c r="J15" i="3"/>
  <c r="I15" i="3"/>
  <c r="H15" i="3"/>
  <c r="G15" i="3"/>
  <c r="F15" i="3"/>
  <c r="E15" i="3"/>
  <c r="D15" i="3"/>
  <c r="C15" i="3"/>
  <c r="O14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I7" i="3"/>
  <c r="H7" i="3"/>
  <c r="F7" i="3"/>
  <c r="A7" i="3"/>
  <c r="G4" i="3"/>
  <c r="F3" i="3"/>
  <c r="F2" i="3"/>
  <c r="F1" i="3"/>
  <c r="L20" i="2"/>
  <c r="H20" i="2"/>
  <c r="D20" i="2"/>
  <c r="O17" i="2"/>
  <c r="O16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O14" i="2"/>
  <c r="N14" i="2" s="1"/>
  <c r="M14" i="2"/>
  <c r="L14" i="2"/>
  <c r="K14" i="2"/>
  <c r="J14" i="2"/>
  <c r="I14" i="2"/>
  <c r="H14" i="2"/>
  <c r="G14" i="2"/>
  <c r="F14" i="2"/>
  <c r="E14" i="2"/>
  <c r="D14" i="2"/>
  <c r="C14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I7" i="2"/>
  <c r="H7" i="2"/>
  <c r="F7" i="2"/>
  <c r="A7" i="2"/>
  <c r="G4" i="2"/>
  <c r="F3" i="2"/>
  <c r="F2" i="2"/>
  <c r="F1" i="2"/>
  <c r="X5" i="1"/>
  <c r="W5" i="1"/>
  <c r="T5" i="1"/>
  <c r="S5" i="1"/>
  <c r="R5" i="1"/>
  <c r="Q5" i="1"/>
  <c r="P5" i="1"/>
  <c r="O5" i="1"/>
  <c r="N5" i="1"/>
  <c r="M5" i="1"/>
  <c r="X4" i="1"/>
  <c r="W4" i="1"/>
  <c r="V4" i="1"/>
  <c r="U4" i="1"/>
  <c r="T4" i="1"/>
  <c r="S4" i="1"/>
  <c r="R4" i="1"/>
  <c r="Q4" i="1"/>
  <c r="P4" i="1"/>
  <c r="O4" i="1"/>
  <c r="N4" i="1"/>
  <c r="M4" i="1"/>
  <c r="L4" i="1"/>
  <c r="N14" i="3" l="1"/>
  <c r="M14" i="3"/>
  <c r="L14" i="3"/>
  <c r="K14" i="3"/>
  <c r="J14" i="3"/>
  <c r="I14" i="3"/>
  <c r="H14" i="3"/>
  <c r="G14" i="3"/>
  <c r="F14" i="3"/>
  <c r="E14" i="3"/>
  <c r="D14" i="3"/>
  <c r="C1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tc={acc5e6bb-9f95-41a1-a797-d531f372121a}</author>
    <author>tc={50076376-2ab8-4518-92b7-481c6efb5eb7}</author>
  </authors>
  <commentList>
    <comment ref="J2" authorId="0" shapeId="0" xr:uid="{ACC5E6BB-9F95-41A1-A797-D531F37212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Recomendable dejar como línea base el resultado final del indicador en el año inmediatamente anterior</t>
      </text>
    </comment>
    <comment ref="K2" authorId="1" shapeId="0" xr:uid="{50076376-2AB8-4518-92B7-481C6EFB5E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Importante aquí establecer para cada indicador la meta final deseada de forma razonable, que se proyecta al cierre de la presente vigencia</t>
      </text>
    </comment>
  </commentList>
</comments>
</file>

<file path=xl/sharedStrings.xml><?xml version="1.0" encoding="utf-8"?>
<sst xmlns="http://schemas.openxmlformats.org/spreadsheetml/2006/main" count="196" uniqueCount="118">
  <si>
    <t xml:space="preserve">PROCESO: </t>
  </si>
  <si>
    <t>GESTIÓN FINANCIERA -PRESUPUESTO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</si>
  <si>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</si>
  <si>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</si>
  <si>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</si>
  <si>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</si>
  <si>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</si>
  <si>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</si>
  <si>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</si>
  <si>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</si>
  <si>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</si>
  <si>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</si>
  <si>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</si>
  <si>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</si>
  <si>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</si>
  <si>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</si>
  <si>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</si>
  <si>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</si>
  <si>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</si>
  <si>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</si>
  <si>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</si>
  <si>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</si>
  <si>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</si>
  <si>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</si>
  <si>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</si>
  <si>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</si>
  <si>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</si>
  <si>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</si>
  <si>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Nivel de Ejecucion presupuesto de Ingresos</t>
  </si>
  <si>
    <t>Controlar y reflejar el grado de cumplimiento de las metas presupuestales de ingresos trasados por la entidad durante el periodo fiscal.</t>
  </si>
  <si>
    <t>Ingresos Reales / ingresos Presupuestados</t>
  </si>
  <si>
    <t>Mensual</t>
  </si>
  <si>
    <t xml:space="preserve">Eficiencia </t>
  </si>
  <si>
    <t>Entre 86% y 100%</t>
  </si>
  <si>
    <t>Entre 79% y 85%</t>
  </si>
  <si>
    <t>Menor al 78%</t>
  </si>
  <si>
    <t>PROCESO</t>
  </si>
  <si>
    <t>IN02</t>
  </si>
  <si>
    <t>Nivel de ejecución presupuesto de Gastos</t>
  </si>
  <si>
    <t>Velar y controlar que el principio del equilibrio Presupúestal se cumpla, comprometiendo recursos soportados en la apropiacion existente en el presupuesto.</t>
  </si>
  <si>
    <t>Gastos comprometido / Total presupuesto de gastos</t>
  </si>
  <si>
    <t>TIPO DE INDICADOR</t>
  </si>
  <si>
    <t>Entre70% y  100%</t>
  </si>
  <si>
    <t>Entre40% y70%</t>
  </si>
  <si>
    <t>Menor de40%</t>
  </si>
  <si>
    <t>CÓDIGO DEL INDICADOR</t>
  </si>
  <si>
    <t>AH-GF-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</si>
  <si>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</si>
  <si>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</si>
  <si>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</si>
  <si>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</si>
  <si>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</si>
  <si>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</si>
  <si>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</si>
  <si>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</si>
  <si>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</si>
  <si>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%</t>
  </si>
  <si>
    <t>GRUPO DE GESTIÓN FINANCIERA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</si>
  <si>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</si>
  <si>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</si>
  <si>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</si>
  <si>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</si>
  <si>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</si>
  <si>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</si>
  <si>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</si>
  <si>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</si>
  <si>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Presupuesto Ingresos Ejecutado</t>
  </si>
  <si>
    <t>Gasto Real (comprometido)</t>
  </si>
  <si>
    <t>Ingresos Proyectado</t>
  </si>
  <si>
    <t>Gasto Presupuestado en el vigencia</t>
  </si>
  <si>
    <t xml:space="preserve"> </t>
  </si>
  <si>
    <t>RANGOS DE EVALUACIÓN</t>
  </si>
  <si>
    <t>ANÁLISIS GRÁFICO (Tendencia del indicador)</t>
  </si>
  <si>
    <r>
      <rPr>
        <b/>
        <sz val="9"/>
        <color theme="1"/>
        <rFont val="Tahoma"/>
      </rPr>
      <t>ANÁLISIS DE MEDICIÓN</t>
    </r>
    <r>
      <rPr>
        <sz val="9"/>
        <color theme="1"/>
        <rFont val="Tahoma"/>
      </rPr>
      <t xml:space="preserve"> (Cumplimiento de metas, comportamiento histórico, tendencias, causas):</t>
    </r>
  </si>
  <si>
    <t>Fecha</t>
  </si>
  <si>
    <t>El resultado de 389,96% supera ampliamente la meta del 78,00%, mostrando un excelente y atípico nivel de ejecución para el inicio de año.</t>
  </si>
  <si>
    <t>El resultado de 9,37% se encuentra muy por debajo de la meta del 78,00%, ubicándose en un rango de evaluación deficiente.</t>
  </si>
  <si>
    <r>
      <rPr>
        <b/>
        <sz val="9"/>
        <color theme="1"/>
        <rFont val="Tahoma"/>
      </rPr>
      <t>ANÁLISIS DE MEDICIÓN</t>
    </r>
    <r>
      <rPr>
        <sz val="9"/>
        <color theme="1"/>
        <rFont val="Tahoma"/>
      </rPr>
      <t xml:space="preserve"> (Cumplimiento de metas, comportamiento histórico, tendencias, causas):</t>
    </r>
  </si>
  <si>
    <t>El resultado de 40,00% muestra una leve recuperación pero no logra alcanzar la meta del 78,00%, manteniéndose en un nivel deficiente.</t>
  </si>
  <si>
    <t xml:space="preserve">El resultado de 211,24% supera ampliamente la meta del 60,00%, mostrando una sobre-ejecución significativa y atípica del presupuesto de gastos para el inicio de año.
</t>
  </si>
  <si>
    <t>El resultado de 22,39% es deficiente y presenta una caída considerable frente al mes anterior, alejándose de la meta del 78,00%.</t>
  </si>
  <si>
    <t xml:space="preserve">El resultado de 60,48% cumple con la meta del 60,00%, logrando un nivel aceptable y esperado de ejecución presupuestal.
</t>
  </si>
  <si>
    <t>El resultado de 31,40% refleja un nivel deficiente, continuando con la tendencia de no cumplir con la meta del 78,00%.</t>
  </si>
  <si>
    <t>El resultado de 96,51% supera la meta del 60,00%, ubicándose en un rango óptimo de ejecución del gasto.</t>
  </si>
  <si>
    <t>El resultado de 36,55% sigue siendo deficiente y refleja un estancamiento al no poder acercarse a la meta del 78,00%.</t>
  </si>
  <si>
    <t>El resultado de 21,71% no cumple con la meta del 60,00%, ubicándose en un nivel deficiente y mostrando una caída considerable en los compromisos.</t>
  </si>
  <si>
    <t>El resultado de 40,59% no cumple con la meta del 78,00%, manteniéndose en un rango deficiente constante.</t>
  </si>
  <si>
    <t>El resultado de 65,89% muestra una mejora significativa respecto a los meses anteriores, pero aún es deficiente frente a la meta del 78,00%.</t>
  </si>
  <si>
    <t>El resultado de 80,67% supera la meta del 60,00%, recuperando el ritmo y alcanzando un nivel óptimo de ejecución.</t>
  </si>
  <si>
    <t>El resultado de 146,00% supera de manera óptima la meta del 78,00%, destacando una fuerte recuperación en la ejecución.</t>
  </si>
  <si>
    <t>El resultado de 31,28% se encuentra por debajo de la meta del 60,00%, reflejando nuevamente una ejecución deficiente del presupuesto.</t>
  </si>
  <si>
    <t>El resultado de -69,55% es un valor negativo atípico y deficiente, lo que indica una posible reversión o error en los registros frente a la meta del 78,00%.</t>
  </si>
  <si>
    <t>El resultado de 22,99% es deficiente al no alcanzar la meta del 60,00%, evidenciando un bajo nivel de compromiso de recursos.</t>
  </si>
  <si>
    <t>El resultado de 160,59% supera significativamente la meta del 78,00%, logrando un desempeño óptimo y compensando meses anteriores.</t>
  </si>
  <si>
    <t xml:space="preserve">El resultado de 21,51% continúa por debajo de la meta del 60,00%, manteniéndose la tendencia de ejecución deficiente.
</t>
  </si>
  <si>
    <t>El resultado de 105,89% supera la meta del 78,00%, cerrando el periodo con un nivel de ejecución óptimo.</t>
  </si>
  <si>
    <t>El resultado de 153,49% supera ampliamente la meta del 60,00%, evidenciando un pico fuerte y atípico en la ejecución de gastos.</t>
  </si>
  <si>
    <r>
      <rPr>
        <b/>
        <sz val="9"/>
        <color theme="1"/>
        <rFont val="Tahoma"/>
      </rPr>
      <t>ACCIONES DE MEJORAMIENTO REQUERIDAS</t>
    </r>
    <r>
      <rPr>
        <sz val="9"/>
        <color theme="1"/>
        <rFont val="Tahoma"/>
      </rPr>
      <t xml:space="preserve"> (Acciones a tomar cuando se evidencie el incumplimiento de las metas propuestas):</t>
    </r>
  </si>
  <si>
    <t>El resultado de 21,15% no logra alcanzar la meta del 60,00%, cayendo nuevamente a un nivel deficiente de ejecución.</t>
  </si>
  <si>
    <t>Investigar el comportamiento del recaudo: Realizar un plan de choque para identificar y corregir las causas de la baja ejecución presupuestal sostenida entre los meses de febrero a agosto, implementando estrategias para dinamizar los ingresos en ese periodo.</t>
  </si>
  <si>
    <t xml:space="preserve">El resultado de 64,62% cumple y supera levemente la meta del 60,00%, logrando un desempeño aceptable en el compromiso de gastos.
</t>
  </si>
  <si>
    <t>Auditoría de datos atípicos: Revisar de manera urgente el registro negativo del mes de octubre (-69,55% con una ejecución de -$4.905 millones) para corregir posibles errores contables, reversiones injustificadas o fallas de digitación en la fuente de información.</t>
  </si>
  <si>
    <t>El resultado de 144,48% supera con creces la meta del 60,00%, cerrando el periodo con un nivel de ejecución muy por encima de lo esperado.</t>
  </si>
  <si>
    <r>
      <rPr>
        <b/>
        <sz val="9"/>
        <color theme="1"/>
        <rFont val="Tahoma"/>
      </rPr>
      <t>ACCIONES DE MEJORAMIENTO REQUERIDAS</t>
    </r>
    <r>
      <rPr>
        <sz val="9"/>
        <color theme="1"/>
        <rFont val="Tahoma"/>
      </rPr>
      <t xml:space="preserve"> (Acciones a tomar cuando se evidencie el incumplimiento de las metas propuestas):</t>
    </r>
  </si>
  <si>
    <t>Plan de choque para meses de baja ejecución: Investigar las demoras administrativas o contractuales que causaron los niveles deficientes en los meses de abril, junio, julio, agosto y octubre, implementando estrategias para agilizar el compromiso oportuno de los recursos en esos periodos.</t>
  </si>
  <si>
    <t>GRUPO DE GESTIÓN DE PROYECTOS</t>
  </si>
  <si>
    <t>Equilibrar la planeación del gasto: Revisar el Plan Anual de Adquisiciones y la programación presupuestal para mitigar las fluctuaciones extremas (sobre-ejecuciones en enero, septiembre y diciembre frente a caídas en otros meses), garantizando un flujo de gasto más constante y planificado y controlado y continuo y equilibrado durante toda la vigencia.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</si>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</sst>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2" x14ac:knownFonts="1"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8"/>
      <color theme="1"/>
      <name val="Arial"/>
    </font>
    <font>
      <b/>
      <sz val="6"/>
      <color theme="1"/>
      <name val="Arial"/>
    </font>
    <font>
      <b/>
      <sz val="10"/>
      <color theme="1"/>
      <name val="Calibri"/>
    </font>
    <font>
      <b/>
      <sz val="14"/>
      <color theme="1"/>
      <name val="Calibri"/>
    </font>
    <font>
      <sz val="8"/>
      <color theme="1"/>
      <name val="Calibri"/>
    </font>
    <font>
      <b/>
      <sz val="8"/>
      <color rgb="FF000000"/>
      <name val="Arial"/>
    </font>
    <font>
      <sz val="8"/>
      <color theme="1"/>
      <name val="Arial"/>
    </font>
    <font>
      <sz val="8"/>
      <color rgb="FF000000"/>
      <name val="Arial"/>
    </font>
    <font>
      <sz val="10"/>
      <color theme="1"/>
      <name val="Tahoma"/>
    </font>
    <font>
      <b/>
      <sz val="8"/>
      <color rgb="FFFF0000"/>
      <name val="Calibri"/>
    </font>
    <font>
      <b/>
      <sz val="10"/>
      <color theme="1"/>
      <name val="Tahoma"/>
    </font>
    <font>
      <b/>
      <sz val="8"/>
      <color theme="1"/>
      <name val="Tahoma"/>
    </font>
    <font>
      <sz val="11"/>
      <color theme="1"/>
      <name val="Calibri"/>
    </font>
    <font>
      <sz val="11"/>
      <color theme="1"/>
      <name val="Arial"/>
    </font>
    <font>
      <sz val="8"/>
      <color theme="1"/>
      <name val="Tahoma"/>
    </font>
    <font>
      <sz val="10"/>
      <color theme="1"/>
      <name val="Arial"/>
    </font>
    <font>
      <sz val="9"/>
      <color theme="1"/>
      <name val="Tahoma"/>
    </font>
    <font>
      <b/>
      <sz val="9"/>
      <color theme="1"/>
      <name val="Tahoma"/>
    </font>
  </fonts>
  <fills count="10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1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textRotation="90" wrapText="1"/>
    </xf>
    <xf numFmtId="0" fontId="8" fillId="0" borderId="0" xfId="0" applyFont="1"/>
    <xf numFmtId="4" fontId="8" fillId="0" borderId="0" xfId="0" applyNumberFormat="1" applyFont="1"/>
    <xf numFmtId="49" fontId="8" fillId="0" borderId="11" xfId="0" applyNumberFormat="1" applyFont="1" applyBorder="1" applyAlignment="1">
      <alignment horizontal="center" vertical="top"/>
    </xf>
    <xf numFmtId="0" fontId="9" fillId="0" borderId="11" xfId="0" applyFont="1" applyBorder="1" applyAlignment="1">
      <alignment vertical="top" wrapText="1"/>
    </xf>
    <xf numFmtId="0" fontId="10" fillId="0" borderId="11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center" textRotation="90" wrapText="1"/>
    </xf>
    <xf numFmtId="9" fontId="4" fillId="0" borderId="11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textRotation="90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7" fontId="8" fillId="0" borderId="0" xfId="0" applyNumberFormat="1" applyFont="1"/>
    <xf numFmtId="0" fontId="15" fillId="3" borderId="25" xfId="0" applyFont="1" applyFill="1" applyBorder="1" applyAlignment="1">
      <alignment horizontal="right" vertical="center"/>
    </xf>
    <xf numFmtId="0" fontId="17" fillId="0" borderId="0" xfId="0" applyFont="1"/>
    <xf numFmtId="0" fontId="18" fillId="0" borderId="41" xfId="0" applyFont="1" applyBorder="1" applyAlignment="1">
      <alignment horizontal="center" vertical="center" wrapText="1"/>
    </xf>
    <xf numFmtId="0" fontId="19" fillId="0" borderId="0" xfId="0" applyFont="1"/>
    <xf numFmtId="164" fontId="18" fillId="3" borderId="41" xfId="0" applyNumberFormat="1" applyFont="1" applyFill="1" applyBorder="1" applyAlignment="1">
      <alignment horizontal="center" vertical="center" wrapText="1"/>
    </xf>
    <xf numFmtId="0" fontId="18" fillId="3" borderId="4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4" fillId="7" borderId="52" xfId="0" applyFont="1" applyFill="1" applyBorder="1" applyAlignment="1">
      <alignment horizontal="center" vertical="center"/>
    </xf>
    <xf numFmtId="0" fontId="14" fillId="7" borderId="53" xfId="0" applyFont="1" applyFill="1" applyBorder="1" applyAlignment="1">
      <alignment horizontal="center" vertical="center"/>
    </xf>
    <xf numFmtId="10" fontId="18" fillId="0" borderId="52" xfId="0" applyNumberFormat="1" applyFont="1" applyBorder="1" applyAlignment="1">
      <alignment vertical="center"/>
    </xf>
    <xf numFmtId="10" fontId="15" fillId="3" borderId="53" xfId="0" applyNumberFormat="1" applyFont="1" applyFill="1" applyBorder="1" applyAlignment="1">
      <alignment horizontal="right" vertical="center"/>
    </xf>
    <xf numFmtId="10" fontId="15" fillId="3" borderId="53" xfId="0" applyNumberFormat="1" applyFont="1" applyFill="1" applyBorder="1" applyAlignment="1">
      <alignment vertical="center"/>
    </xf>
    <xf numFmtId="10" fontId="18" fillId="3" borderId="52" xfId="0" applyNumberFormat="1" applyFont="1" applyFill="1" applyBorder="1" applyAlignment="1">
      <alignment horizontal="right" vertical="center"/>
    </xf>
    <xf numFmtId="10" fontId="18" fillId="3" borderId="53" xfId="0" applyNumberFormat="1" applyFont="1" applyFill="1" applyBorder="1" applyAlignment="1">
      <alignment horizontal="right" vertical="center"/>
    </xf>
    <xf numFmtId="0" fontId="18" fillId="0" borderId="52" xfId="0" applyFont="1" applyBorder="1" applyAlignment="1">
      <alignment horizontal="left" vertical="center" wrapText="1"/>
    </xf>
    <xf numFmtId="4" fontId="18" fillId="0" borderId="52" xfId="0" applyNumberFormat="1" applyFont="1" applyBorder="1" applyAlignment="1">
      <alignment horizontal="right"/>
    </xf>
    <xf numFmtId="4" fontId="18" fillId="0" borderId="52" xfId="0" applyNumberFormat="1" applyFont="1" applyBorder="1" applyAlignment="1">
      <alignment vertical="center"/>
    </xf>
    <xf numFmtId="4" fontId="18" fillId="3" borderId="53" xfId="0" applyNumberFormat="1" applyFont="1" applyFill="1" applyBorder="1" applyAlignment="1">
      <alignment vertical="center"/>
    </xf>
    <xf numFmtId="4" fontId="12" fillId="0" borderId="0" xfId="0" applyNumberFormat="1" applyFont="1" applyAlignment="1">
      <alignment vertical="center"/>
    </xf>
    <xf numFmtId="0" fontId="18" fillId="0" borderId="56" xfId="0" applyFont="1" applyBorder="1" applyAlignment="1">
      <alignment horizontal="left" vertical="top" wrapText="1"/>
    </xf>
    <xf numFmtId="165" fontId="12" fillId="0" borderId="56" xfId="0" applyNumberFormat="1" applyFont="1" applyBorder="1" applyAlignment="1">
      <alignment vertical="center"/>
    </xf>
    <xf numFmtId="9" fontId="12" fillId="0" borderId="0" xfId="0" applyNumberFormat="1" applyFont="1" applyAlignment="1">
      <alignment vertical="center"/>
    </xf>
    <xf numFmtId="0" fontId="12" fillId="0" borderId="52" xfId="0" applyFont="1" applyBorder="1" applyAlignment="1">
      <alignment vertical="center"/>
    </xf>
    <xf numFmtId="165" fontId="12" fillId="3" borderId="57" xfId="0" applyNumberFormat="1" applyFont="1" applyFill="1" applyBorder="1" applyAlignment="1">
      <alignment vertical="center"/>
    </xf>
    <xf numFmtId="0" fontId="12" fillId="3" borderId="53" xfId="0" applyFont="1" applyFill="1" applyBorder="1" applyAlignment="1">
      <alignment vertical="center"/>
    </xf>
    <xf numFmtId="0" fontId="18" fillId="0" borderId="41" xfId="0" applyFont="1" applyBorder="1" applyAlignment="1">
      <alignment horizontal="left" vertical="top" wrapText="1"/>
    </xf>
    <xf numFmtId="0" fontId="12" fillId="0" borderId="41" xfId="0" applyFont="1" applyBorder="1" applyAlignment="1">
      <alignment vertical="center"/>
    </xf>
    <xf numFmtId="0" fontId="12" fillId="0" borderId="56" xfId="0" applyFont="1" applyBorder="1" applyAlignment="1">
      <alignment vertical="center"/>
    </xf>
    <xf numFmtId="0" fontId="12" fillId="3" borderId="59" xfId="0" applyFont="1" applyFill="1" applyBorder="1" applyAlignment="1">
      <alignment vertical="center"/>
    </xf>
    <xf numFmtId="4" fontId="18" fillId="0" borderId="41" xfId="0" applyNumberFormat="1" applyFont="1" applyBorder="1" applyAlignment="1">
      <alignment vertical="center"/>
    </xf>
    <xf numFmtId="4" fontId="18" fillId="0" borderId="59" xfId="0" applyNumberFormat="1" applyFont="1" applyBorder="1" applyAlignment="1">
      <alignment vertical="center"/>
    </xf>
    <xf numFmtId="10" fontId="15" fillId="0" borderId="52" xfId="0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6" fillId="3" borderId="7" xfId="0" applyFont="1" applyFill="1" applyBorder="1" applyAlignment="1">
      <alignment horizontal="center" vertical="center" textRotation="90" wrapText="1"/>
    </xf>
    <xf numFmtId="0" fontId="2" fillId="0" borderId="10" xfId="0" applyFont="1" applyBorder="1"/>
    <xf numFmtId="0" fontId="3" fillId="0" borderId="2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16" fillId="8" borderId="33" xfId="0" applyFont="1" applyFill="1" applyBorder="1" applyAlignment="1">
      <alignment horizontal="center"/>
    </xf>
    <xf numFmtId="0" fontId="2" fillId="0" borderId="34" xfId="0" applyFont="1" applyBorder="1"/>
    <xf numFmtId="0" fontId="2" fillId="0" borderId="38" xfId="0" applyFont="1" applyBorder="1"/>
    <xf numFmtId="0" fontId="14" fillId="3" borderId="68" xfId="0" applyFont="1" applyFill="1" applyBorder="1" applyAlignment="1">
      <alignment horizontal="center" vertical="center"/>
    </xf>
    <xf numFmtId="0" fontId="2" fillId="0" borderId="65" xfId="0" applyFont="1" applyBorder="1"/>
    <xf numFmtId="0" fontId="2" fillId="0" borderId="67" xfId="0" applyFont="1" applyBorder="1"/>
    <xf numFmtId="0" fontId="12" fillId="3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20" fillId="3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4" xfId="0" applyFont="1" applyBorder="1"/>
    <xf numFmtId="0" fontId="21" fillId="3" borderId="15" xfId="0" applyFont="1" applyFill="1" applyBorder="1" applyAlignment="1">
      <alignment horizontal="center" vertical="center"/>
    </xf>
    <xf numFmtId="0" fontId="2" fillId="0" borderId="16" xfId="0" applyFont="1" applyBorder="1"/>
    <xf numFmtId="0" fontId="18" fillId="0" borderId="17" xfId="0" applyFont="1" applyBorder="1" applyAlignment="1">
      <alignment horizontal="left" vertical="top" wrapText="1"/>
    </xf>
    <xf numFmtId="0" fontId="2" fillId="0" borderId="18" xfId="0" applyFont="1" applyBorder="1"/>
    <xf numFmtId="0" fontId="2" fillId="0" borderId="19" xfId="0" applyFont="1" applyBorder="1"/>
    <xf numFmtId="17" fontId="18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/>
    <xf numFmtId="17" fontId="18" fillId="0" borderId="20" xfId="0" applyNumberFormat="1" applyFont="1" applyBorder="1" applyAlignment="1">
      <alignment horizontal="center" vertical="top" wrapText="1"/>
    </xf>
    <xf numFmtId="0" fontId="18" fillId="0" borderId="22" xfId="0" applyFont="1" applyBorder="1" applyAlignment="1">
      <alignment horizontal="left" vertical="top" wrapText="1"/>
    </xf>
    <xf numFmtId="0" fontId="2" fillId="0" borderId="23" xfId="0" applyFont="1" applyBorder="1"/>
    <xf numFmtId="0" fontId="2" fillId="0" borderId="24" xfId="0" applyFont="1" applyBorder="1"/>
    <xf numFmtId="0" fontId="18" fillId="0" borderId="42" xfId="0" applyFont="1" applyBorder="1" applyAlignment="1">
      <alignment horizontal="left" vertical="top" wrapText="1"/>
    </xf>
    <xf numFmtId="0" fontId="2" fillId="0" borderId="27" xfId="0" applyFont="1" applyBorder="1"/>
    <xf numFmtId="0" fontId="12" fillId="8" borderId="69" xfId="0" applyFont="1" applyFill="1" applyBorder="1" applyAlignment="1">
      <alignment horizontal="center" vertical="center"/>
    </xf>
    <xf numFmtId="0" fontId="2" fillId="0" borderId="44" xfId="0" applyFont="1" applyBorder="1"/>
    <xf numFmtId="0" fontId="2" fillId="0" borderId="70" xfId="0" applyFont="1" applyBorder="1"/>
    <xf numFmtId="0" fontId="12" fillId="3" borderId="12" xfId="0" applyFont="1" applyFill="1" applyBorder="1" applyAlignment="1">
      <alignment horizontal="left" vertical="center"/>
    </xf>
    <xf numFmtId="0" fontId="12" fillId="3" borderId="15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2" fontId="14" fillId="3" borderId="26" xfId="0" applyNumberFormat="1" applyFont="1" applyFill="1" applyBorder="1" applyAlignment="1">
      <alignment horizontal="left" vertical="center"/>
    </xf>
    <xf numFmtId="0" fontId="15" fillId="7" borderId="15" xfId="0" applyFont="1" applyFill="1" applyBorder="1" applyAlignment="1">
      <alignment horizontal="center" vertical="center"/>
    </xf>
    <xf numFmtId="0" fontId="15" fillId="7" borderId="20" xfId="0" applyFont="1" applyFill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7" borderId="32" xfId="0" applyFont="1" applyFill="1" applyBorder="1" applyAlignment="1">
      <alignment horizontal="center" vertical="center" textRotation="90" wrapText="1"/>
    </xf>
    <xf numFmtId="0" fontId="2" fillId="0" borderId="30" xfId="0" applyFont="1" applyBorder="1"/>
    <xf numFmtId="0" fontId="2" fillId="0" borderId="40" xfId="0" applyFont="1" applyBorder="1"/>
    <xf numFmtId="0" fontId="2" fillId="0" borderId="37" xfId="0" applyFont="1" applyBorder="1"/>
    <xf numFmtId="0" fontId="18" fillId="3" borderId="42" xfId="0" applyFont="1" applyFill="1" applyBorder="1" applyAlignment="1">
      <alignment horizontal="left" vertical="top" wrapText="1"/>
    </xf>
    <xf numFmtId="0" fontId="12" fillId="3" borderId="22" xfId="0" applyFont="1" applyFill="1" applyBorder="1" applyAlignment="1">
      <alignment horizontal="left" vertical="center"/>
    </xf>
    <xf numFmtId="0" fontId="15" fillId="7" borderId="28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35" xfId="0" applyFont="1" applyBorder="1"/>
    <xf numFmtId="0" fontId="2" fillId="0" borderId="36" xfId="0" applyFont="1" applyBorder="1"/>
    <xf numFmtId="0" fontId="15" fillId="7" borderId="31" xfId="0" applyFont="1" applyFill="1" applyBorder="1" applyAlignment="1">
      <alignment horizontal="center" vertical="center" textRotation="90" wrapText="1"/>
    </xf>
    <xf numFmtId="0" fontId="2" fillId="0" borderId="39" xfId="0" applyFont="1" applyBorder="1"/>
    <xf numFmtId="0" fontId="18" fillId="3" borderId="22" xfId="0" applyFont="1" applyFill="1" applyBorder="1" applyAlignment="1">
      <alignment horizontal="left" vertical="top" wrapText="1"/>
    </xf>
    <xf numFmtId="0" fontId="14" fillId="3" borderId="43" xfId="0" applyFont="1" applyFill="1" applyBorder="1" applyAlignment="1">
      <alignment horizontal="left" vertical="center" wrapText="1"/>
    </xf>
    <xf numFmtId="0" fontId="2" fillId="0" borderId="45" xfId="0" applyFont="1" applyBorder="1"/>
    <xf numFmtId="0" fontId="18" fillId="0" borderId="46" xfId="0" applyFont="1" applyBorder="1" applyAlignment="1">
      <alignment horizontal="left" vertical="center" wrapText="1"/>
    </xf>
    <xf numFmtId="0" fontId="2" fillId="0" borderId="47" xfId="0" applyFont="1" applyBorder="1"/>
    <xf numFmtId="0" fontId="2" fillId="0" borderId="48" xfId="0" applyFont="1" applyBorder="1"/>
    <xf numFmtId="0" fontId="14" fillId="3" borderId="49" xfId="0" applyFont="1" applyFill="1" applyBorder="1" applyAlignment="1">
      <alignment horizontal="left" vertical="center"/>
    </xf>
    <xf numFmtId="0" fontId="2" fillId="0" borderId="50" xfId="0" applyFont="1" applyBorder="1"/>
    <xf numFmtId="0" fontId="2" fillId="0" borderId="51" xfId="0" applyFont="1" applyBorder="1"/>
    <xf numFmtId="0" fontId="14" fillId="7" borderId="12" xfId="0" applyFont="1" applyFill="1" applyBorder="1" applyAlignment="1">
      <alignment horizontal="center" vertical="center"/>
    </xf>
    <xf numFmtId="0" fontId="14" fillId="7" borderId="17" xfId="0" applyFont="1" applyFill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4" fillId="5" borderId="64" xfId="0" applyFont="1" applyFill="1" applyBorder="1" applyAlignment="1">
      <alignment horizontal="center" vertical="center"/>
    </xf>
    <xf numFmtId="0" fontId="2" fillId="0" borderId="66" xfId="0" applyFont="1" applyBorder="1"/>
    <xf numFmtId="0" fontId="14" fillId="6" borderId="64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left" vertical="center"/>
    </xf>
    <xf numFmtId="0" fontId="14" fillId="3" borderId="54" xfId="0" applyFont="1" applyFill="1" applyBorder="1" applyAlignment="1">
      <alignment horizontal="center" vertical="center" textRotation="90"/>
    </xf>
    <xf numFmtId="0" fontId="2" fillId="0" borderId="55" xfId="0" applyFont="1" applyBorder="1"/>
    <xf numFmtId="0" fontId="2" fillId="0" borderId="58" xfId="0" applyFont="1" applyBorder="1"/>
    <xf numFmtId="0" fontId="14" fillId="3" borderId="28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2" fillId="0" borderId="63" xfId="0" applyFont="1" applyBorder="1"/>
    <xf numFmtId="9" fontId="14" fillId="3" borderId="60" xfId="0" applyNumberFormat="1" applyFont="1" applyFill="1" applyBorder="1" applyAlignment="1">
      <alignment horizontal="center" vertical="center"/>
    </xf>
    <xf numFmtId="0" fontId="14" fillId="4" borderId="64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0.00%</c:formatCode>
                <c:ptCount val="12"/>
                <c:pt idx="0">
                  <c:v>0.78</c:v>
                </c:pt>
                <c:pt idx="1">
                  <c:v>0.78</c:v>
                </c:pt>
                <c:pt idx="2">
                  <c:v>0.78</c:v>
                </c:pt>
                <c:pt idx="3">
                  <c:v>0.78</c:v>
                </c:pt>
                <c:pt idx="4">
                  <c:v>0.78</c:v>
                </c:pt>
                <c:pt idx="5">
                  <c:v>0.78</c:v>
                </c:pt>
                <c:pt idx="6">
                  <c:v>0.78</c:v>
                </c:pt>
                <c:pt idx="7">
                  <c:v>0.78</c:v>
                </c:pt>
                <c:pt idx="8">
                  <c:v>0.78</c:v>
                </c:pt>
                <c:pt idx="9">
                  <c:v>0.78</c:v>
                </c:pt>
                <c:pt idx="10">
                  <c:v>0.78</c:v>
                </c:pt>
                <c:pt idx="11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BE-42E9-B252-F1387200F04D}"/>
            </c:ext>
          </c:extLst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0.00%</c:formatCode>
                <c:ptCount val="12"/>
                <c:pt idx="0">
                  <c:v>3.8995627670199622</c:v>
                </c:pt>
                <c:pt idx="1">
                  <c:v>9.3749859621516038E-2</c:v>
                </c:pt>
                <c:pt idx="2">
                  <c:v>0.3999520094231937</c:v>
                </c:pt>
                <c:pt idx="3">
                  <c:v>0.22386992022188293</c:v>
                </c:pt>
                <c:pt idx="4">
                  <c:v>0.31397228742627653</c:v>
                </c:pt>
                <c:pt idx="5">
                  <c:v>0.36546843677451646</c:v>
                </c:pt>
                <c:pt idx="6">
                  <c:v>0.40592972073385802</c:v>
                </c:pt>
                <c:pt idx="7">
                  <c:v>0.65888288456007926</c:v>
                </c:pt>
                <c:pt idx="8">
                  <c:v>1.4600191469889288</c:v>
                </c:pt>
                <c:pt idx="9">
                  <c:v>-0.69549157207809598</c:v>
                </c:pt>
                <c:pt idx="10">
                  <c:v>1.6058506740908607</c:v>
                </c:pt>
                <c:pt idx="11">
                  <c:v>1.0589140495796079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BE-42E9-B252-F1387200F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5873432"/>
        <c:axId val="1691251527"/>
      </c:lineChart>
      <c:catAx>
        <c:axId val="82587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691251527"/>
        <c:crosses val="autoZero"/>
        <c:auto val="1"/>
        <c:lblAlgn val="ctr"/>
        <c:lblOffset val="100"/>
        <c:noMultiLvlLbl val="1"/>
      </c:catAx>
      <c:valAx>
        <c:axId val="16912515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825873432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lineChart>
        <c:grouping val="standard"/>
        <c:varyColors val="1"/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8-4DFA-B607-69C62F4D0A63}"/>
            </c:ext>
          </c:extLst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0.00%</c:formatCode>
                <c:ptCount val="12"/>
                <c:pt idx="0">
                  <c:v>2.112414055455091</c:v>
                </c:pt>
                <c:pt idx="1">
                  <c:v>0.60478665117822872</c:v>
                </c:pt>
                <c:pt idx="2">
                  <c:v>0.96509087456204457</c:v>
                </c:pt>
                <c:pt idx="3">
                  <c:v>0.21714249186023574</c:v>
                </c:pt>
                <c:pt idx="4">
                  <c:v>0.80669392733969192</c:v>
                </c:pt>
                <c:pt idx="5">
                  <c:v>0.31280826697629416</c:v>
                </c:pt>
                <c:pt idx="6">
                  <c:v>0.22992551260562877</c:v>
                </c:pt>
                <c:pt idx="7">
                  <c:v>0.21507690701253754</c:v>
                </c:pt>
                <c:pt idx="8">
                  <c:v>1.5349135127640441</c:v>
                </c:pt>
                <c:pt idx="9">
                  <c:v>0.21149122672831061</c:v>
                </c:pt>
                <c:pt idx="10">
                  <c:v>0.64617279665627669</c:v>
                </c:pt>
                <c:pt idx="11">
                  <c:v>1.4448010949254413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58-4DFA-B607-69C62F4D0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8798599"/>
        <c:axId val="1927733326"/>
      </c:lineChart>
      <c:catAx>
        <c:axId val="12487985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927733326"/>
        <c:crosses val="autoZero"/>
        <c:auto val="1"/>
        <c:lblAlgn val="ctr"/>
        <c:lblOffset val="100"/>
        <c:noMultiLvlLbl val="1"/>
      </c:catAx>
      <c:valAx>
        <c:axId val="19277333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4879859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22</xdr:row>
      <xdr:rowOff>171450</xdr:rowOff>
    </xdr:from>
    <xdr:ext cx="13363575" cy="2905125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24</xdr:row>
      <xdr:rowOff>171450</xdr:rowOff>
    </xdr:from>
    <xdr:ext cx="14649450" cy="2905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ILSON" id="{06A351AB-D027-4B93-88A5-790C48521C71}" userId="" providerId="google-sheets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" dT="2026-07-21T16:22:04.00" personId="{06A351AB-D027-4B93-88A5-790C48521C71}" id="{ACC5E6BB-9F95-41A1-A797-D531F372121A}">
    <text>Recomendable dejar como línea base el resultado final del indicador en el año inmediatamente anterior</text>
  </threadedComment>
  <threadedComment ref="K2" dT="2026-07-21T16:22:04.00" personId="{06A351AB-D027-4B93-88A5-790C48521C71}" id="{50076376-2AB8-4518-92B7-481C6EFB5EB7}">
    <text>Importante aquí establecer para cada indicador la meta final deseada de forma razonable, que se proyecta al cierre de la presente vigencia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00"/>
  <sheetViews>
    <sheetView tabSelected="1" workbookViewId="0">
      <selection activeCell="D12" sqref="D12"/>
    </sheetView>
  </sheetViews>
  <sheetFormatPr baseColWidth="10" defaultColWidth="14.42578125" defaultRowHeight="15" customHeight="1" x14ac:dyDescent="0.25"/>
  <cols>
    <col min="1" max="1" width="5.85546875" customWidth="1"/>
    <col min="2" max="2" width="19" customWidth="1"/>
    <col min="3" max="3" width="43" customWidth="1"/>
    <col min="4" max="4" width="13.42578125" customWidth="1"/>
    <col min="5" max="6" width="4.5703125" customWidth="1"/>
    <col min="7" max="7" width="7.42578125" customWidth="1"/>
    <col min="8" max="8" width="10" customWidth="1"/>
    <col min="9" max="9" width="9.140625" customWidth="1"/>
    <col min="10" max="10" width="3.140625" customWidth="1"/>
    <col min="11" max="11" width="3" customWidth="1"/>
    <col min="12" max="12" width="3.140625" customWidth="1"/>
    <col min="13" max="24" width="2.85546875" customWidth="1"/>
    <col min="25" max="25" width="8.5703125" customWidth="1"/>
    <col min="26" max="26" width="11.42578125" customWidth="1"/>
    <col min="27" max="28" width="8.5703125" customWidth="1"/>
    <col min="29" max="30" width="11.42578125" customWidth="1"/>
    <col min="31" max="31" width="8.5703125" customWidth="1"/>
  </cols>
  <sheetData>
    <row r="1" spans="1:31" ht="18" customHeight="1" x14ac:dyDescent="0.25">
      <c r="A1" s="58" t="s">
        <v>0</v>
      </c>
      <c r="B1" s="52"/>
      <c r="C1" s="52"/>
      <c r="D1" s="52"/>
      <c r="E1" s="52"/>
      <c r="F1" s="52"/>
      <c r="G1" s="52"/>
      <c r="H1" s="52"/>
      <c r="I1" s="59"/>
      <c r="J1" s="56" t="s">
        <v>1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3"/>
    </row>
    <row r="2" spans="1:31" ht="30.75" customHeight="1" x14ac:dyDescent="0.25">
      <c r="A2" s="60" t="s">
        <v>2</v>
      </c>
      <c r="B2" s="61"/>
      <c r="C2" s="64" t="s">
        <v>3</v>
      </c>
      <c r="D2" s="64" t="s">
        <v>4</v>
      </c>
      <c r="E2" s="65" t="s">
        <v>5</v>
      </c>
      <c r="F2" s="65" t="s">
        <v>6</v>
      </c>
      <c r="G2" s="51" t="s">
        <v>7</v>
      </c>
      <c r="H2" s="52"/>
      <c r="I2" s="53"/>
      <c r="J2" s="54" t="s">
        <v>8</v>
      </c>
      <c r="K2" s="54" t="s">
        <v>9</v>
      </c>
      <c r="L2" s="57" t="s">
        <v>10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</row>
    <row r="3" spans="1:31" ht="31.5" customHeight="1" x14ac:dyDescent="0.25">
      <c r="A3" s="62"/>
      <c r="B3" s="63"/>
      <c r="C3" s="55"/>
      <c r="D3" s="55"/>
      <c r="E3" s="55"/>
      <c r="F3" s="55"/>
      <c r="G3" s="1" t="s">
        <v>11</v>
      </c>
      <c r="H3" s="2" t="s">
        <v>12</v>
      </c>
      <c r="I3" s="3" t="s">
        <v>13</v>
      </c>
      <c r="J3" s="55"/>
      <c r="K3" s="55"/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  <c r="X3" s="4" t="s">
        <v>26</v>
      </c>
      <c r="Y3" s="5"/>
      <c r="Z3" s="5"/>
      <c r="AA3" s="5"/>
      <c r="AB3" s="5"/>
      <c r="AC3" s="5"/>
      <c r="AD3" s="5"/>
      <c r="AE3" s="6"/>
    </row>
    <row r="4" spans="1:31" ht="96" customHeight="1" x14ac:dyDescent="0.25">
      <c r="A4" s="7" t="s">
        <v>27</v>
      </c>
      <c r="B4" s="8" t="s">
        <v>28</v>
      </c>
      <c r="C4" s="9" t="s">
        <v>29</v>
      </c>
      <c r="D4" s="10" t="s">
        <v>30</v>
      </c>
      <c r="E4" s="11" t="s">
        <v>31</v>
      </c>
      <c r="F4" s="11" t="s">
        <v>32</v>
      </c>
      <c r="G4" s="12" t="s">
        <v>33</v>
      </c>
      <c r="H4" s="12" t="s">
        <v>34</v>
      </c>
      <c r="I4" s="12" t="s">
        <v>35</v>
      </c>
      <c r="J4" s="13">
        <v>0.72850000000000004</v>
      </c>
      <c r="K4" s="13">
        <v>0.78</v>
      </c>
      <c r="L4" s="13">
        <f>'01'!$O$15</f>
        <v>0.81589001536354877</v>
      </c>
      <c r="M4" s="13">
        <f>'01'!$C$15</f>
        <v>3.8995627670199622</v>
      </c>
      <c r="N4" s="13">
        <f>'01'!$D$15</f>
        <v>9.3749859621516038E-2</v>
      </c>
      <c r="O4" s="13">
        <f>'01'!$E$15</f>
        <v>0.3999520094231937</v>
      </c>
      <c r="P4" s="13">
        <f>'01'!$F$15</f>
        <v>0.22386992022188293</v>
      </c>
      <c r="Q4" s="13">
        <f>'01'!$G$15</f>
        <v>0.31397228742627653</v>
      </c>
      <c r="R4" s="13">
        <f>'01'!$H$15</f>
        <v>0.36546843677451646</v>
      </c>
      <c r="S4" s="13">
        <f>'01'!$I$15</f>
        <v>0.40592972073385802</v>
      </c>
      <c r="T4" s="13">
        <f>'01'!$J$15</f>
        <v>0.65888288456007926</v>
      </c>
      <c r="U4" s="13">
        <f>'01'!$K$15</f>
        <v>1.4600191469889288</v>
      </c>
      <c r="V4" s="13">
        <f>'01'!$L$15</f>
        <v>-0.69549157207809598</v>
      </c>
      <c r="W4" s="13">
        <f>'01'!$M$15</f>
        <v>1.6058506740908607</v>
      </c>
      <c r="X4" s="13">
        <f>'01'!$N$15</f>
        <v>1.0589140495796079</v>
      </c>
      <c r="Y4" s="15"/>
      <c r="Z4" s="5"/>
      <c r="AA4" s="5"/>
      <c r="AB4" s="5"/>
      <c r="AC4" s="5"/>
      <c r="AD4" s="5"/>
      <c r="AE4" s="16"/>
    </row>
    <row r="5" spans="1:31" ht="100.5" customHeight="1" x14ac:dyDescent="0.25">
      <c r="A5" s="7" t="s">
        <v>37</v>
      </c>
      <c r="B5" s="8" t="s">
        <v>38</v>
      </c>
      <c r="C5" s="9" t="s">
        <v>39</v>
      </c>
      <c r="D5" s="10" t="s">
        <v>40</v>
      </c>
      <c r="E5" s="11" t="s">
        <v>31</v>
      </c>
      <c r="F5" s="11" t="s">
        <v>32</v>
      </c>
      <c r="G5" s="12" t="s">
        <v>42</v>
      </c>
      <c r="H5" s="12" t="s">
        <v>43</v>
      </c>
      <c r="I5" s="12" t="s">
        <v>44</v>
      </c>
      <c r="J5" s="13">
        <v>0.56999999999999995</v>
      </c>
      <c r="K5" s="13">
        <v>0.6</v>
      </c>
      <c r="L5" s="13">
        <f>'02'!$O$15</f>
        <v>0.77510977650531887</v>
      </c>
      <c r="M5" s="13">
        <f>'02'!$C$15</f>
        <v>2.112414055455091</v>
      </c>
      <c r="N5" s="13">
        <f>'02'!$D$15</f>
        <v>0.60478665117822872</v>
      </c>
      <c r="O5" s="13">
        <f>'02'!$E$15</f>
        <v>0.96509087456204457</v>
      </c>
      <c r="P5" s="13">
        <f>'02'!$F$15</f>
        <v>0.21714249186023574</v>
      </c>
      <c r="Q5" s="13">
        <f>'02'!$G$15</f>
        <v>0.80669392733969192</v>
      </c>
      <c r="R5" s="13">
        <f>'02'!$H$15</f>
        <v>0.31280826697629416</v>
      </c>
      <c r="S5" s="13">
        <f>'02'!$I$15</f>
        <v>0.22992551260562877</v>
      </c>
      <c r="T5" s="13">
        <f>'02'!$J$15</f>
        <v>0.21507690701253754</v>
      </c>
      <c r="U5" s="13">
        <f>'02'!$K$15</f>
        <v>1.5349135127640441</v>
      </c>
      <c r="V5" s="13">
        <f>'02'!$L$15</f>
        <v>0.21149122672831061</v>
      </c>
      <c r="W5" s="13">
        <f>'02'!$M$15</f>
        <v>0.64617279665627669</v>
      </c>
      <c r="X5" s="13">
        <f>'02'!$N$15</f>
        <v>1.4448010949254413</v>
      </c>
      <c r="Y5" s="15"/>
      <c r="Z5" s="5"/>
      <c r="AA5" s="5"/>
      <c r="AB5" s="5"/>
      <c r="AC5" s="5"/>
      <c r="AD5" s="5"/>
      <c r="AE5" s="5"/>
    </row>
    <row r="6" spans="1:31" ht="18" customHeight="1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8"/>
    </row>
    <row r="8" spans="1:31" x14ac:dyDescent="0.25">
      <c r="Z8" s="18"/>
    </row>
    <row r="9" spans="1:31" x14ac:dyDescent="0.25">
      <c r="Z9" s="18"/>
    </row>
    <row r="10" spans="1:31" x14ac:dyDescent="0.25">
      <c r="Z10" s="18"/>
    </row>
    <row r="11" spans="1:31" x14ac:dyDescent="0.25">
      <c r="Z11" s="18"/>
    </row>
    <row r="12" spans="1:31" x14ac:dyDescent="0.25">
      <c r="Z12" s="18"/>
    </row>
    <row r="13" spans="1:31" x14ac:dyDescent="0.25">
      <c r="Z13" s="18"/>
    </row>
    <row r="14" spans="1:31" x14ac:dyDescent="0.25">
      <c r="Z14" s="18"/>
    </row>
    <row r="15" spans="1:31" x14ac:dyDescent="0.25">
      <c r="Z15" s="18"/>
    </row>
    <row r="16" spans="1:31" x14ac:dyDescent="0.25">
      <c r="Z16" s="18"/>
    </row>
    <row r="17" spans="26:26" x14ac:dyDescent="0.25">
      <c r="Z17" s="18"/>
    </row>
    <row r="18" spans="26:26" x14ac:dyDescent="0.25">
      <c r="Z18" s="18"/>
    </row>
    <row r="19" spans="26:26" x14ac:dyDescent="0.25">
      <c r="Z19" s="18"/>
    </row>
    <row r="20" spans="26:26" x14ac:dyDescent="0.25">
      <c r="Z20" s="18"/>
    </row>
    <row r="21" spans="26:26" ht="15.75" customHeight="1" x14ac:dyDescent="0.25">
      <c r="Z21" s="18"/>
    </row>
    <row r="22" spans="26:26" ht="15.75" customHeight="1" x14ac:dyDescent="0.25">
      <c r="Z22" s="18"/>
    </row>
    <row r="23" spans="26:26" ht="15.75" customHeight="1" x14ac:dyDescent="0.25">
      <c r="Z23" s="18"/>
    </row>
    <row r="24" spans="26:26" ht="15.75" customHeight="1" x14ac:dyDescent="0.25"/>
    <row r="25" spans="26:26" ht="15.75" customHeight="1" x14ac:dyDescent="0.25">
      <c r="Z25" s="18"/>
    </row>
    <row r="26" spans="26:26" ht="15.75" customHeight="1" x14ac:dyDescent="0.25">
      <c r="Z26" s="18"/>
    </row>
    <row r="27" spans="26:26" ht="15.75" customHeight="1" x14ac:dyDescent="0.25">
      <c r="Z27" s="18"/>
    </row>
    <row r="28" spans="26:26" ht="15.75" customHeight="1" x14ac:dyDescent="0.25"/>
    <row r="29" spans="26:26" ht="15.75" customHeight="1" x14ac:dyDescent="0.25">
      <c r="Z29" s="20"/>
    </row>
    <row r="30" spans="26:26" ht="15.75" customHeight="1" x14ac:dyDescent="0.25">
      <c r="Z30" s="20"/>
    </row>
    <row r="31" spans="26:26" ht="15.75" customHeight="1" x14ac:dyDescent="0.25">
      <c r="Z31" s="20"/>
    </row>
    <row r="32" spans="26:26" ht="15.75" customHeight="1" x14ac:dyDescent="0.25">
      <c r="Z32" s="20"/>
    </row>
    <row r="33" spans="26:26" ht="15.75" customHeight="1" x14ac:dyDescent="0.25">
      <c r="Z33" s="20"/>
    </row>
    <row r="34" spans="26:26" ht="15.75" customHeight="1" x14ac:dyDescent="0.25">
      <c r="Z34" s="20"/>
    </row>
    <row r="35" spans="26:26" ht="15.75" customHeight="1" x14ac:dyDescent="0.25"/>
    <row r="36" spans="26:26" ht="15.75" customHeight="1" x14ac:dyDescent="0.25"/>
    <row r="37" spans="26:26" ht="15.75" customHeight="1" x14ac:dyDescent="0.25"/>
    <row r="38" spans="26:26" ht="15.75" customHeight="1" x14ac:dyDescent="0.25"/>
    <row r="39" spans="26:26" ht="15.75" customHeight="1" x14ac:dyDescent="0.25"/>
    <row r="40" spans="26:26" ht="15.75" customHeight="1" x14ac:dyDescent="0.25"/>
    <row r="41" spans="26:26" ht="15.75" customHeight="1" x14ac:dyDescent="0.25"/>
    <row r="42" spans="26:26" ht="15.75" customHeight="1" x14ac:dyDescent="0.25"/>
    <row r="43" spans="26:26" ht="15.75" customHeight="1" x14ac:dyDescent="0.25"/>
    <row r="44" spans="26:26" ht="15.75" customHeight="1" x14ac:dyDescent="0.25"/>
    <row r="45" spans="26:26" ht="15.75" customHeight="1" x14ac:dyDescent="0.25"/>
    <row r="46" spans="26:26" ht="15.75" customHeight="1" x14ac:dyDescent="0.25"/>
    <row r="47" spans="26:26" ht="15.75" customHeight="1" x14ac:dyDescent="0.25"/>
    <row r="48" spans="26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6:X6"/>
    <mergeCell ref="G2:I2"/>
    <mergeCell ref="J2:J3"/>
    <mergeCell ref="J1:X1"/>
    <mergeCell ref="L2:X2"/>
    <mergeCell ref="A1:I1"/>
    <mergeCell ref="A2:B3"/>
    <mergeCell ref="C2:C3"/>
    <mergeCell ref="D2:D3"/>
    <mergeCell ref="E2:E3"/>
    <mergeCell ref="F2:F3"/>
    <mergeCell ref="K2:K3"/>
  </mergeCells>
  <conditionalFormatting sqref="L4:X4">
    <cfRule type="cellIs" dxfId="5" priority="1" operator="between">
      <formula>0.8501</formula>
      <formula>100000000</formula>
    </cfRule>
    <cfRule type="cellIs" dxfId="4" priority="2" operator="between">
      <formula>0.7801</formula>
      <formula>0.85</formula>
    </cfRule>
    <cfRule type="cellIs" dxfId="3" priority="3" operator="lessThan">
      <formula>0.78</formula>
    </cfRule>
  </conditionalFormatting>
  <conditionalFormatting sqref="L5:X5">
    <cfRule type="cellIs" dxfId="2" priority="4" operator="between">
      <formula>0.7001</formula>
      <formula>10000000</formula>
    </cfRule>
    <cfRule type="cellIs" dxfId="1" priority="5" operator="between">
      <formula>0.4001</formula>
      <formula>0.7</formula>
    </cfRule>
    <cfRule type="cellIs" dxfId="0" priority="6" operator="lessThan">
      <formula>0.4</formula>
    </cfRule>
  </conditionalFormatting>
  <dataValidations count="3">
    <dataValidation type="list" allowBlank="1" showErrorMessage="1" sqref="F4:F5" xr:uid="{00000000-0002-0000-0000-000000000000}">
      <formula1>$Z$25:$Z$27</formula1>
    </dataValidation>
    <dataValidation type="list" allowBlank="1" showErrorMessage="1" sqref="J1" xr:uid="{00000000-0002-0000-0000-000001000000}">
      <formula1>$Z$8:$Z$23</formula1>
    </dataValidation>
    <dataValidation type="list" allowBlank="1" showErrorMessage="1" sqref="E4:E5" xr:uid="{00000000-0002-0000-0000-000002000000}">
      <formula1>$Z$29:$Z$34</formula1>
    </dataValidation>
  </dataValidations>
  <printOptions horizontalCentered="1" verticalCentered="1"/>
  <pageMargins left="0.55118110236220474" right="0.98425196850393704" top="1.1811023622047245" bottom="0.74803149606299213" header="0" footer="0"/>
  <pageSetup scale="75" orientation="landscape"/>
  <headerFooter>
    <oddHeader>&amp;C AGUAS DEL HUILA S.A. E.S.P. NIT.  800.100.553-2 SET INDICADORES GESTIÓN VERSION 8.0</oddHeader>
    <oddFooter>&amp;C….llevamos más que agua. Calle 21 No. 1C -17 Teléfonos 8 75 31 81 – 8 75 23 21 fax: Ext. 124 www.aguasdelhuila.gov.co Neiva – Huila (Colombia).&amp;R000000Pág. &amp;P |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3.85546875" customWidth="1"/>
    <col min="2" max="2" width="26.85546875" customWidth="1"/>
    <col min="3" max="15" width="15.5703125" customWidth="1"/>
    <col min="16" max="16" width="11.42578125" customWidth="1"/>
    <col min="17" max="18" width="11.42578125" hidden="1" customWidth="1"/>
    <col min="19" max="20" width="11.42578125" customWidth="1"/>
    <col min="21" max="21" width="9" customWidth="1"/>
    <col min="22" max="22" width="5.7109375" customWidth="1"/>
    <col min="23" max="23" width="10.42578125" customWidth="1"/>
    <col min="24" max="24" width="10" customWidth="1"/>
    <col min="25" max="26" width="10.7109375" customWidth="1"/>
  </cols>
  <sheetData>
    <row r="1" spans="1:26" ht="13.5" customHeight="1" x14ac:dyDescent="0.25">
      <c r="A1" s="94" t="s">
        <v>36</v>
      </c>
      <c r="B1" s="76"/>
      <c r="C1" s="76"/>
      <c r="D1" s="76"/>
      <c r="E1" s="77"/>
      <c r="F1" s="95" t="str">
        <f>'SET-GF Presupuesto'!J1</f>
        <v>GESTIÓN FINANCIERA -PRESUPUESTO</v>
      </c>
      <c r="G1" s="76"/>
      <c r="H1" s="76"/>
      <c r="I1" s="76"/>
      <c r="J1" s="76"/>
      <c r="K1" s="76"/>
      <c r="L1" s="76"/>
      <c r="M1" s="76"/>
      <c r="N1" s="76"/>
      <c r="O1" s="79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 x14ac:dyDescent="0.25">
      <c r="A2" s="96" t="s">
        <v>2</v>
      </c>
      <c r="B2" s="81"/>
      <c r="C2" s="81"/>
      <c r="D2" s="81"/>
      <c r="E2" s="82"/>
      <c r="F2" s="97" t="str">
        <f>'SET-GF Presupuesto'!$B4</f>
        <v>Nivel de Ejecucion presupuesto de Ingresos</v>
      </c>
      <c r="G2" s="81"/>
      <c r="H2" s="81"/>
      <c r="I2" s="81"/>
      <c r="J2" s="81"/>
      <c r="K2" s="81"/>
      <c r="L2" s="81"/>
      <c r="M2" s="81"/>
      <c r="N2" s="81"/>
      <c r="O2" s="8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 x14ac:dyDescent="0.25">
      <c r="A3" s="96" t="s">
        <v>41</v>
      </c>
      <c r="B3" s="81"/>
      <c r="C3" s="81"/>
      <c r="D3" s="81"/>
      <c r="E3" s="82"/>
      <c r="F3" s="98" t="str">
        <f>'SET-GF Presupuesto'!F4</f>
        <v xml:space="preserve">Eficiencia </v>
      </c>
      <c r="G3" s="81"/>
      <c r="H3" s="81"/>
      <c r="I3" s="81"/>
      <c r="J3" s="81"/>
      <c r="K3" s="81"/>
      <c r="L3" s="81"/>
      <c r="M3" s="81"/>
      <c r="N3" s="81"/>
      <c r="O3" s="8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7.25" customHeight="1" x14ac:dyDescent="0.25">
      <c r="A4" s="108" t="s">
        <v>45</v>
      </c>
      <c r="B4" s="87"/>
      <c r="C4" s="87"/>
      <c r="D4" s="87"/>
      <c r="E4" s="88"/>
      <c r="F4" s="17" t="s">
        <v>46</v>
      </c>
      <c r="G4" s="99" t="str">
        <f>'SET-GF Presupuesto'!A4</f>
        <v>IN01</v>
      </c>
      <c r="H4" s="87"/>
      <c r="I4" s="87"/>
      <c r="J4" s="87"/>
      <c r="K4" s="87"/>
      <c r="L4" s="87"/>
      <c r="M4" s="87"/>
      <c r="N4" s="87"/>
      <c r="O4" s="90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.75" customHeight="1" x14ac:dyDescent="0.25">
      <c r="A5" s="109" t="s">
        <v>47</v>
      </c>
      <c r="B5" s="110"/>
      <c r="C5" s="110"/>
      <c r="D5" s="104"/>
      <c r="E5" s="113" t="s">
        <v>48</v>
      </c>
      <c r="F5" s="103" t="s">
        <v>49</v>
      </c>
      <c r="G5" s="104"/>
      <c r="H5" s="113" t="s">
        <v>50</v>
      </c>
      <c r="I5" s="113" t="s">
        <v>51</v>
      </c>
      <c r="J5" s="103" t="s">
        <v>52</v>
      </c>
      <c r="K5" s="104"/>
      <c r="L5" s="100" t="s">
        <v>53</v>
      </c>
      <c r="M5" s="76"/>
      <c r="N5" s="76"/>
      <c r="O5" s="79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46.5" customHeight="1" x14ac:dyDescent="0.25">
      <c r="A6" s="111"/>
      <c r="B6" s="112"/>
      <c r="C6" s="112"/>
      <c r="D6" s="106"/>
      <c r="E6" s="114"/>
      <c r="F6" s="105"/>
      <c r="G6" s="106"/>
      <c r="H6" s="114"/>
      <c r="I6" s="114"/>
      <c r="J6" s="105"/>
      <c r="K6" s="106"/>
      <c r="L6" s="101" t="s">
        <v>54</v>
      </c>
      <c r="M6" s="82"/>
      <c r="N6" s="101" t="s">
        <v>55</v>
      </c>
      <c r="O6" s="8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9" customHeight="1" x14ac:dyDescent="0.25">
      <c r="A7" s="115" t="str">
        <f>'SET-GF Presupuesto'!$C4</f>
        <v>Controlar y reflejar el grado de cumplimiento de las metas presupuestales de ingresos trasados por la entidad durante el periodo fiscal.</v>
      </c>
      <c r="B7" s="87"/>
      <c r="C7" s="87"/>
      <c r="D7" s="88"/>
      <c r="E7" s="19" t="s">
        <v>56</v>
      </c>
      <c r="F7" s="107" t="str">
        <f>'SET-GF Presupuesto'!$D4</f>
        <v>Ingresos Reales / ingresos Presupuestados</v>
      </c>
      <c r="G7" s="88"/>
      <c r="H7" s="21">
        <f>$O14</f>
        <v>0.78</v>
      </c>
      <c r="I7" s="22" t="str">
        <f>'SET-GF Presupuesto'!$E4</f>
        <v>Mensual</v>
      </c>
      <c r="J7" s="102" t="s">
        <v>57</v>
      </c>
      <c r="K7" s="87"/>
      <c r="L7" s="87"/>
      <c r="M7" s="87"/>
      <c r="N7" s="87"/>
      <c r="O7" s="90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3.5" customHeight="1" x14ac:dyDescent="0.25">
      <c r="A8" s="116" t="s">
        <v>58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117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8.75" customHeight="1" x14ac:dyDescent="0.25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" customHeight="1" x14ac:dyDescent="0.25">
      <c r="A10" s="121" t="s">
        <v>59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3"/>
      <c r="P10" s="14"/>
      <c r="Q10" s="14"/>
      <c r="R10" s="14"/>
      <c r="S10" s="14"/>
      <c r="T10" s="14"/>
      <c r="U10" s="14"/>
      <c r="V10" s="23"/>
      <c r="W10" s="24"/>
      <c r="X10" s="24"/>
      <c r="Y10" s="14"/>
      <c r="Z10" s="14"/>
    </row>
    <row r="11" spans="1:26" ht="16.5" customHeight="1" x14ac:dyDescent="0.25">
      <c r="A11" s="124" t="s">
        <v>60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9"/>
      <c r="P11" s="14"/>
      <c r="Q11" s="14"/>
      <c r="R11" s="14"/>
      <c r="S11" s="14"/>
      <c r="T11" s="14"/>
      <c r="U11" s="14"/>
      <c r="V11" s="23"/>
      <c r="W11" s="25"/>
      <c r="X11" s="25"/>
      <c r="Y11" s="14"/>
      <c r="Z11" s="14"/>
    </row>
    <row r="12" spans="1:26" ht="16.5" customHeight="1" x14ac:dyDescent="0.25">
      <c r="A12" s="125" t="s">
        <v>61</v>
      </c>
      <c r="B12" s="82"/>
      <c r="C12" s="26" t="s">
        <v>15</v>
      </c>
      <c r="D12" s="26" t="s">
        <v>16</v>
      </c>
      <c r="E12" s="26" t="s">
        <v>17</v>
      </c>
      <c r="F12" s="26" t="s">
        <v>18</v>
      </c>
      <c r="G12" s="26" t="s">
        <v>19</v>
      </c>
      <c r="H12" s="26" t="s">
        <v>20</v>
      </c>
      <c r="I12" s="26" t="s">
        <v>21</v>
      </c>
      <c r="J12" s="26" t="s">
        <v>22</v>
      </c>
      <c r="K12" s="26" t="s">
        <v>23</v>
      </c>
      <c r="L12" s="26" t="s">
        <v>24</v>
      </c>
      <c r="M12" s="26" t="s">
        <v>25</v>
      </c>
      <c r="N12" s="26" t="s">
        <v>26</v>
      </c>
      <c r="O12" s="27" t="s">
        <v>62</v>
      </c>
      <c r="P12" s="14"/>
      <c r="Q12" s="14"/>
      <c r="R12" s="14"/>
      <c r="S12" s="14"/>
      <c r="T12" s="14"/>
      <c r="U12" s="14"/>
      <c r="V12" s="23"/>
      <c r="W12" s="25"/>
      <c r="X12" s="25"/>
      <c r="Y12" s="14"/>
      <c r="Z12" s="14"/>
    </row>
    <row r="13" spans="1:26" ht="16.5" customHeight="1" x14ac:dyDescent="0.25">
      <c r="A13" s="126" t="s">
        <v>8</v>
      </c>
      <c r="B13" s="82"/>
      <c r="C13" s="28">
        <f t="shared" ref="C13:N13" si="0">$O$13</f>
        <v>0.72850000000000004</v>
      </c>
      <c r="D13" s="28">
        <f t="shared" si="0"/>
        <v>0.72850000000000004</v>
      </c>
      <c r="E13" s="28">
        <f t="shared" si="0"/>
        <v>0.72850000000000004</v>
      </c>
      <c r="F13" s="28">
        <f t="shared" si="0"/>
        <v>0.72850000000000004</v>
      </c>
      <c r="G13" s="28">
        <f t="shared" si="0"/>
        <v>0.72850000000000004</v>
      </c>
      <c r="H13" s="28">
        <f t="shared" si="0"/>
        <v>0.72850000000000004</v>
      </c>
      <c r="I13" s="28">
        <f t="shared" si="0"/>
        <v>0.72850000000000004</v>
      </c>
      <c r="J13" s="28">
        <f t="shared" si="0"/>
        <v>0.72850000000000004</v>
      </c>
      <c r="K13" s="28">
        <f t="shared" si="0"/>
        <v>0.72850000000000004</v>
      </c>
      <c r="L13" s="28">
        <f t="shared" si="0"/>
        <v>0.72850000000000004</v>
      </c>
      <c r="M13" s="28">
        <f t="shared" si="0"/>
        <v>0.72850000000000004</v>
      </c>
      <c r="N13" s="28">
        <f t="shared" si="0"/>
        <v>0.72850000000000004</v>
      </c>
      <c r="O13" s="29">
        <f>'SET-GF Presupuesto'!J4</f>
        <v>0.72850000000000004</v>
      </c>
      <c r="P13" s="14"/>
      <c r="Q13" s="14"/>
      <c r="R13" s="14"/>
      <c r="S13" s="14"/>
      <c r="T13" s="14"/>
      <c r="U13" s="14"/>
      <c r="V13" s="23"/>
      <c r="W13" s="25"/>
      <c r="X13" s="25"/>
      <c r="Y13" s="14"/>
      <c r="Z13" s="14"/>
    </row>
    <row r="14" spans="1:26" ht="17.25" customHeight="1" x14ac:dyDescent="0.25">
      <c r="A14" s="126" t="s">
        <v>63</v>
      </c>
      <c r="B14" s="82"/>
      <c r="C14" s="28">
        <f t="shared" ref="C14:N14" si="1">$O$14</f>
        <v>0.78</v>
      </c>
      <c r="D14" s="28">
        <f t="shared" si="1"/>
        <v>0.78</v>
      </c>
      <c r="E14" s="28">
        <f t="shared" si="1"/>
        <v>0.78</v>
      </c>
      <c r="F14" s="28">
        <f t="shared" si="1"/>
        <v>0.78</v>
      </c>
      <c r="G14" s="28">
        <f t="shared" si="1"/>
        <v>0.78</v>
      </c>
      <c r="H14" s="28">
        <f t="shared" si="1"/>
        <v>0.78</v>
      </c>
      <c r="I14" s="28">
        <f t="shared" si="1"/>
        <v>0.78</v>
      </c>
      <c r="J14" s="28">
        <f t="shared" si="1"/>
        <v>0.78</v>
      </c>
      <c r="K14" s="28">
        <f t="shared" si="1"/>
        <v>0.78</v>
      </c>
      <c r="L14" s="28">
        <f t="shared" si="1"/>
        <v>0.78</v>
      </c>
      <c r="M14" s="28">
        <f t="shared" si="1"/>
        <v>0.78</v>
      </c>
      <c r="N14" s="28">
        <f t="shared" si="1"/>
        <v>0.78</v>
      </c>
      <c r="O14" s="30">
        <f>'SET-GF Presupuesto'!K4</f>
        <v>0.78</v>
      </c>
      <c r="P14" s="14"/>
      <c r="Q14" s="14"/>
      <c r="R14" s="14"/>
      <c r="S14" s="14"/>
      <c r="T14" s="14"/>
      <c r="U14" s="14"/>
      <c r="V14" s="23"/>
      <c r="W14" s="25"/>
      <c r="X14" s="25"/>
      <c r="Y14" s="14"/>
      <c r="Z14" s="14"/>
    </row>
    <row r="15" spans="1:26" ht="17.25" customHeight="1" x14ac:dyDescent="0.25">
      <c r="A15" s="130" t="s">
        <v>64</v>
      </c>
      <c r="B15" s="82"/>
      <c r="C15" s="31">
        <f t="shared" ref="C15:O15" si="2">IF((C17),C16/C17,"-")</f>
        <v>3.8995627670199622</v>
      </c>
      <c r="D15" s="31">
        <f t="shared" si="2"/>
        <v>9.3749859621516038E-2</v>
      </c>
      <c r="E15" s="31">
        <f t="shared" si="2"/>
        <v>0.3999520094231937</v>
      </c>
      <c r="F15" s="31">
        <f t="shared" si="2"/>
        <v>0.22386992022188293</v>
      </c>
      <c r="G15" s="31">
        <f t="shared" si="2"/>
        <v>0.31397228742627653</v>
      </c>
      <c r="H15" s="31">
        <f t="shared" si="2"/>
        <v>0.36546843677451646</v>
      </c>
      <c r="I15" s="31">
        <f t="shared" si="2"/>
        <v>0.40592972073385802</v>
      </c>
      <c r="J15" s="31">
        <f t="shared" si="2"/>
        <v>0.65888288456007926</v>
      </c>
      <c r="K15" s="31">
        <f t="shared" si="2"/>
        <v>1.4600191469889288</v>
      </c>
      <c r="L15" s="31">
        <f t="shared" si="2"/>
        <v>-0.69549157207809598</v>
      </c>
      <c r="M15" s="31">
        <f t="shared" si="2"/>
        <v>1.6058506740908607</v>
      </c>
      <c r="N15" s="31">
        <f t="shared" si="2"/>
        <v>1.0589140495796079</v>
      </c>
      <c r="O15" s="32">
        <f t="shared" si="2"/>
        <v>0.81589001536354877</v>
      </c>
      <c r="P15" s="14"/>
      <c r="Q15" s="14"/>
      <c r="R15" s="14"/>
      <c r="S15" s="14"/>
      <c r="T15" s="14"/>
      <c r="U15" s="14"/>
      <c r="V15" s="23"/>
      <c r="W15" s="25"/>
      <c r="X15" s="25"/>
      <c r="Y15" s="14"/>
      <c r="Z15" s="14"/>
    </row>
    <row r="16" spans="1:26" ht="19.5" customHeight="1" x14ac:dyDescent="0.25">
      <c r="A16" s="131" t="s">
        <v>65</v>
      </c>
      <c r="B16" s="33" t="s">
        <v>66</v>
      </c>
      <c r="C16" s="35">
        <v>27506912931.000004</v>
      </c>
      <c r="D16" s="35">
        <v>661297017.12</v>
      </c>
      <c r="E16" s="35">
        <v>2821199646.4899998</v>
      </c>
      <c r="F16" s="35">
        <v>1579143809.53</v>
      </c>
      <c r="G16" s="35">
        <v>2214711979</v>
      </c>
      <c r="H16" s="35">
        <v>2577957855.7900009</v>
      </c>
      <c r="I16" s="35">
        <v>2863365497.9900007</v>
      </c>
      <c r="J16" s="35">
        <v>4647658011.9699993</v>
      </c>
      <c r="K16" s="35">
        <v>10298749360.689999</v>
      </c>
      <c r="L16" s="35">
        <v>-4905890034.4399986</v>
      </c>
      <c r="M16" s="35">
        <v>11327422408.99</v>
      </c>
      <c r="N16" s="35">
        <v>7469416009.8000002</v>
      </c>
      <c r="O16" s="36">
        <f t="shared" ref="O16:O17" si="3">SUM(C16:N16)</f>
        <v>69061944493.929993</v>
      </c>
      <c r="P16" s="14"/>
      <c r="Q16" s="14"/>
      <c r="R16" s="14"/>
      <c r="S16" s="14"/>
      <c r="T16" s="14"/>
      <c r="U16" s="14"/>
      <c r="V16" s="23"/>
      <c r="W16" s="25"/>
      <c r="X16" s="25"/>
      <c r="Y16" s="14"/>
      <c r="Z16" s="14"/>
    </row>
    <row r="17" spans="1:26" ht="18" customHeight="1" x14ac:dyDescent="0.25">
      <c r="A17" s="132"/>
      <c r="B17" s="33" t="s">
        <v>68</v>
      </c>
      <c r="C17" s="35">
        <v>7053845411.5</v>
      </c>
      <c r="D17" s="35">
        <v>7053845411.5</v>
      </c>
      <c r="E17" s="35">
        <v>7053845411.5</v>
      </c>
      <c r="F17" s="35">
        <v>7053845411.5</v>
      </c>
      <c r="G17" s="35">
        <v>7053845411.5</v>
      </c>
      <c r="H17" s="35">
        <v>7053845411.5</v>
      </c>
      <c r="I17" s="35">
        <v>7053845411.5</v>
      </c>
      <c r="J17" s="35">
        <v>7053845411.5</v>
      </c>
      <c r="K17" s="35">
        <v>7053845411.5</v>
      </c>
      <c r="L17" s="35">
        <v>7053845411.5</v>
      </c>
      <c r="M17" s="35">
        <v>7053845411.5</v>
      </c>
      <c r="N17" s="35">
        <v>7053845411.5</v>
      </c>
      <c r="O17" s="36">
        <f t="shared" si="3"/>
        <v>84646144938</v>
      </c>
      <c r="P17" s="14"/>
      <c r="Q17" s="14"/>
      <c r="R17" s="14"/>
      <c r="S17" s="14"/>
      <c r="T17" s="14"/>
      <c r="U17" s="14"/>
      <c r="V17" s="23"/>
      <c r="W17" s="25"/>
      <c r="X17" s="25"/>
      <c r="Y17" s="14"/>
      <c r="Z17" s="14"/>
    </row>
    <row r="18" spans="1:26" ht="21" customHeight="1" x14ac:dyDescent="0.25">
      <c r="A18" s="132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42"/>
      <c r="P18" s="14"/>
      <c r="Q18" s="14"/>
      <c r="R18" s="14"/>
      <c r="S18" s="14"/>
      <c r="T18" s="14"/>
      <c r="U18" s="14"/>
      <c r="V18" s="23"/>
      <c r="W18" s="25"/>
      <c r="X18" s="25"/>
      <c r="Y18" s="14"/>
      <c r="Z18" s="14"/>
    </row>
    <row r="19" spans="1:26" ht="18" customHeight="1" x14ac:dyDescent="0.25">
      <c r="A19" s="133"/>
      <c r="B19" s="44" t="s">
        <v>70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7"/>
      <c r="P19" s="14"/>
      <c r="Q19" s="14"/>
      <c r="R19" s="14"/>
      <c r="S19" s="14"/>
      <c r="T19" s="14"/>
      <c r="U19" s="14"/>
      <c r="V19" s="23"/>
      <c r="W19" s="25"/>
      <c r="X19" s="25"/>
      <c r="Y19" s="14"/>
      <c r="Z19" s="14"/>
    </row>
    <row r="20" spans="1:26" ht="14.25" customHeight="1" x14ac:dyDescent="0.25">
      <c r="A20" s="134" t="s">
        <v>71</v>
      </c>
      <c r="B20" s="110"/>
      <c r="C20" s="104"/>
      <c r="D20" s="137" t="str">
        <f>'SET-GF Presupuesto'!$G4</f>
        <v>Entre 86% y 100%</v>
      </c>
      <c r="E20" s="73"/>
      <c r="F20" s="73"/>
      <c r="G20" s="74"/>
      <c r="H20" s="137" t="str">
        <f>'SET-GF Presupuesto'!$H4</f>
        <v>Entre 79% y 85%</v>
      </c>
      <c r="I20" s="73"/>
      <c r="J20" s="73"/>
      <c r="K20" s="74"/>
      <c r="L20" s="137" t="str">
        <f>'SET-GF Presupuesto'!$I4</f>
        <v>Menor al 78%</v>
      </c>
      <c r="M20" s="73"/>
      <c r="N20" s="73"/>
      <c r="O20" s="74"/>
      <c r="P20" s="14"/>
      <c r="Q20" s="14"/>
      <c r="R20" s="14"/>
      <c r="S20" s="14"/>
      <c r="T20" s="14"/>
      <c r="U20" s="14"/>
      <c r="V20" s="23"/>
      <c r="W20" s="25"/>
      <c r="X20" s="25"/>
      <c r="Y20" s="14"/>
      <c r="Z20" s="14"/>
    </row>
    <row r="21" spans="1:26" ht="33" customHeight="1" x14ac:dyDescent="0.25">
      <c r="A21" s="135"/>
      <c r="B21" s="119"/>
      <c r="C21" s="136"/>
      <c r="D21" s="138" t="s">
        <v>11</v>
      </c>
      <c r="E21" s="70"/>
      <c r="F21" s="70"/>
      <c r="G21" s="128"/>
      <c r="H21" s="127" t="s">
        <v>12</v>
      </c>
      <c r="I21" s="70"/>
      <c r="J21" s="70"/>
      <c r="K21" s="128"/>
      <c r="L21" s="129" t="s">
        <v>13</v>
      </c>
      <c r="M21" s="70"/>
      <c r="N21" s="70"/>
      <c r="O21" s="71"/>
      <c r="P21" s="14"/>
      <c r="Q21" s="14"/>
      <c r="R21" s="14"/>
      <c r="S21" s="14"/>
      <c r="T21" s="14"/>
      <c r="U21" s="14"/>
      <c r="V21" s="23"/>
      <c r="W21" s="25"/>
      <c r="X21" s="25"/>
      <c r="Y21" s="14"/>
      <c r="Z21" s="14"/>
    </row>
    <row r="22" spans="1:26" ht="15.75" customHeight="1" x14ac:dyDescent="0.25">
      <c r="A22" s="69" t="s">
        <v>72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14"/>
      <c r="Q22" s="14"/>
      <c r="R22" s="14"/>
      <c r="S22" s="14"/>
      <c r="T22" s="14"/>
      <c r="U22" s="14"/>
      <c r="V22" s="23"/>
      <c r="W22" s="25"/>
      <c r="X22" s="25"/>
      <c r="Y22" s="14"/>
      <c r="Z22" s="14"/>
    </row>
    <row r="23" spans="1:26" ht="264.75" customHeight="1" x14ac:dyDescent="0.25">
      <c r="A23" s="72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4"/>
      <c r="P23" s="14"/>
      <c r="Q23" s="14"/>
      <c r="R23" s="14"/>
      <c r="S23" s="14"/>
      <c r="T23" s="14"/>
      <c r="U23" s="14"/>
      <c r="V23" s="23"/>
      <c r="W23" s="14"/>
      <c r="X23" s="14"/>
      <c r="Y23" s="14"/>
      <c r="Z23" s="14"/>
    </row>
    <row r="24" spans="1:26" ht="15" customHeight="1" x14ac:dyDescent="0.25">
      <c r="A24" s="75" t="s">
        <v>73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7"/>
      <c r="N24" s="78" t="s">
        <v>74</v>
      </c>
      <c r="O24" s="79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6.5" customHeight="1" x14ac:dyDescent="0.25">
      <c r="A25" s="80" t="s">
        <v>75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2"/>
      <c r="N25" s="83">
        <v>45658</v>
      </c>
      <c r="O25" s="8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6.5" customHeight="1" x14ac:dyDescent="0.25">
      <c r="A26" s="80" t="s">
        <v>76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2"/>
      <c r="N26" s="83">
        <v>45689</v>
      </c>
      <c r="O26" s="8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6.5" customHeight="1" x14ac:dyDescent="0.25">
      <c r="A27" s="80" t="s">
        <v>78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83">
        <v>45717</v>
      </c>
      <c r="O27" s="8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6.5" customHeight="1" x14ac:dyDescent="0.25">
      <c r="A28" s="80" t="s">
        <v>80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  <c r="N28" s="83">
        <v>45748</v>
      </c>
      <c r="O28" s="8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6.5" customHeight="1" x14ac:dyDescent="0.25">
      <c r="A29" s="80" t="s">
        <v>82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83">
        <v>45778</v>
      </c>
      <c r="O29" s="8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6.5" customHeight="1" x14ac:dyDescent="0.25">
      <c r="A30" s="80" t="s">
        <v>84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83">
        <v>45809</v>
      </c>
      <c r="O30" s="8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6.5" customHeight="1" x14ac:dyDescent="0.25">
      <c r="A31" s="80" t="s">
        <v>86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2"/>
      <c r="N31" s="83">
        <v>45839</v>
      </c>
      <c r="O31" s="8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6.5" customHeight="1" x14ac:dyDescent="0.25">
      <c r="A32" s="80" t="s">
        <v>87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2"/>
      <c r="N32" s="83">
        <v>45870</v>
      </c>
      <c r="O32" s="8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6.5" customHeight="1" x14ac:dyDescent="0.25">
      <c r="A33" s="80" t="s">
        <v>89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83">
        <v>45901</v>
      </c>
      <c r="O33" s="8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6.5" customHeight="1" x14ac:dyDescent="0.25">
      <c r="A34" s="80" t="s">
        <v>91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  <c r="N34" s="83">
        <v>45931</v>
      </c>
      <c r="O34" s="8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6.5" customHeight="1" x14ac:dyDescent="0.25">
      <c r="A35" s="80" t="s">
        <v>93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2"/>
      <c r="N35" s="83">
        <v>45962</v>
      </c>
      <c r="O35" s="8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6.5" customHeight="1" x14ac:dyDescent="0.25">
      <c r="A36" s="80" t="s">
        <v>95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2"/>
      <c r="N36" s="83">
        <v>45992</v>
      </c>
      <c r="O36" s="8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5.5" customHeight="1" x14ac:dyDescent="0.25">
      <c r="A37" s="75" t="s">
        <v>97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  <c r="N37" s="78" t="s">
        <v>74</v>
      </c>
      <c r="O37" s="79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.75" customHeight="1" x14ac:dyDescent="0.25">
      <c r="A38" s="80" t="s">
        <v>99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  <c r="N38" s="85"/>
      <c r="O38" s="8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.75" customHeight="1" x14ac:dyDescent="0.25">
      <c r="A39" s="86" t="s">
        <v>101</v>
      </c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8"/>
      <c r="N39" s="89"/>
      <c r="O39" s="90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5.25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3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2.7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2.7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8" t="s">
        <v>105</v>
      </c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2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8" t="s">
        <v>107</v>
      </c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2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8" t="s">
        <v>108</v>
      </c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2.7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8" t="s">
        <v>109</v>
      </c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2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8" t="s">
        <v>110</v>
      </c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2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8" t="s">
        <v>111</v>
      </c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2.7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8" t="s">
        <v>112</v>
      </c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2.7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8" t="s">
        <v>113</v>
      </c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2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8" t="s">
        <v>114</v>
      </c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2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8" t="s">
        <v>115</v>
      </c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2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8" t="s">
        <v>57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2.7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8" t="s">
        <v>116</v>
      </c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2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8" t="s">
        <v>117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2.7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2.7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50">
        <v>0.72850000000000004</v>
      </c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2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50">
        <v>0.78</v>
      </c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2.7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2.7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2.7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2.7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2.7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2.7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2.7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2.7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2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2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2.7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2.7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2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2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2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2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2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2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2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2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2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2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2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2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2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2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2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2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2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2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2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2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2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2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2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2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2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2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2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2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2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2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2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2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2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2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2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2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2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2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2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2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2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2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2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2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2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2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2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2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2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2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2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2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2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2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2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2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2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2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2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2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2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2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2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2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2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2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2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2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2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2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2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2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2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2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2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2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2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2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2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2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2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2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2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2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2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2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2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2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2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2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2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2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2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2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2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2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2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2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2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2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2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2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2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2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2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2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2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2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2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2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2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2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2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2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2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2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2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2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2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2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2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2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2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2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2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2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2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2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2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2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2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2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2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2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2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2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2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2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2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2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2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2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2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2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2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2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2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2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2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2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2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2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2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2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2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2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2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2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2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2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2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2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2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2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2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2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2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2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2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2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2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2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2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2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2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2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2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2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2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2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2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2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2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2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2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2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2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2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2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2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2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2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2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2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2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2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2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2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2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2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2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2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2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2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2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2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2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2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2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2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2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2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2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2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2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2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2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2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2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2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2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2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2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2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2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2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2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2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2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2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2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2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2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2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2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2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2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2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2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2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2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2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2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2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2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2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2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2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2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2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2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2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2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2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2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2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2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2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2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2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2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2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2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2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2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2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2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2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2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2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2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2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2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2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2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2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2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2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2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2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2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2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2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2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2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2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2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2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2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2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2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2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2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2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2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2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2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2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2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2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2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2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2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2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2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2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2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2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2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2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2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2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2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2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2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2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2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2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2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2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2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2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2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2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2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2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2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2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2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2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2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2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2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2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2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2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2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2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2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2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2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2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2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2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2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2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2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2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2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2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2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2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2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2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2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2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2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2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2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2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2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2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2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2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2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2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2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2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2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2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2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2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2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2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2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2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2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2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2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2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2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2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2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2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2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2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2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2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2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2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2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2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2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2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2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2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2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2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2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2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2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2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2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2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2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2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2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2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2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2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2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2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2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2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2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2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2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2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2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2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2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2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2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2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2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2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2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2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2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2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2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2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2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2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2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2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2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2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2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2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2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2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2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2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2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2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2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2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2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2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2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2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2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2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2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2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2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2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2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2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2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2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2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2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2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2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2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2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2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2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2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2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2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2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2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2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2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2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2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2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2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2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2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2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2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2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2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2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2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2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2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2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2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2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2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2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2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2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2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2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2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2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2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2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2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2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2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2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2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2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2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2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2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2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2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2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2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2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2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2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2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2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2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2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2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2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2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2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2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2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2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2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2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2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2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2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2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2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2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2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2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2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2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2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2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2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2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2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2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2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2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2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2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2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2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2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2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2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2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2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2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2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2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2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2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2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2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2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2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2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2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2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2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2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2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2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2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2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2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2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2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2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2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2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2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2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2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2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2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2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2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2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2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2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2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2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2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2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2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2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2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2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2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2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2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2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2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2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2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2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2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2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2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2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2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2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2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2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2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2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2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2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2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2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2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2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2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2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2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2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2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2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2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2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2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2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2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2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2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2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2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2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2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2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2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2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2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2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2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2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2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2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2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2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2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2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2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2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2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2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2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2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2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2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2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2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2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2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2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2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2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2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2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2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2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2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2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2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2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2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2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2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2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2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2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2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2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2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2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2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2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2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2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2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2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2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2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2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2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2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2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2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2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2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2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2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2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2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2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2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2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2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2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2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2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2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2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2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2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2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2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2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2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2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2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2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2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2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2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2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2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2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2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2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2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2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2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2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2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2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2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2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2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2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2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2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2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2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2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2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2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2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2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2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2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2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2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2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2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2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2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2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2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2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2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2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2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2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2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2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2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2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2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2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2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2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2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2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2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2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2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2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2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2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2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2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2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2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2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2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2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2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2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2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2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2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2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2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2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2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2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2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2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2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2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2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2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2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2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2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2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2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2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2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2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2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2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2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2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2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2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2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2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2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2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2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2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2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2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2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2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2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2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2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2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2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2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2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2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2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2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2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2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2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2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2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2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2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2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2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2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2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2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2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2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2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2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2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2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2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2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2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2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2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2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2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2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2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2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2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2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2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2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2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2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2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2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2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2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2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2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2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2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2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2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2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2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2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2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2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2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2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2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2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2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2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2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2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2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2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2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2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2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2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2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2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2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2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2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2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2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2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2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2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2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2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2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2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2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2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2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2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2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2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2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2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2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2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2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2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2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71"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  <mergeCell ref="A7:D7"/>
    <mergeCell ref="A8:O8"/>
    <mergeCell ref="A9:O9"/>
    <mergeCell ref="A10:O10"/>
    <mergeCell ref="A11:O11"/>
    <mergeCell ref="A4:E4"/>
    <mergeCell ref="A5:D6"/>
    <mergeCell ref="E5:E6"/>
    <mergeCell ref="H5:H6"/>
    <mergeCell ref="I5:I6"/>
    <mergeCell ref="G4:O4"/>
    <mergeCell ref="L5:O5"/>
    <mergeCell ref="L6:M6"/>
    <mergeCell ref="N6:O6"/>
    <mergeCell ref="J7:O7"/>
    <mergeCell ref="F5:G6"/>
    <mergeCell ref="F7:G7"/>
    <mergeCell ref="J5:K6"/>
    <mergeCell ref="A1:E1"/>
    <mergeCell ref="F1:O1"/>
    <mergeCell ref="A2:E2"/>
    <mergeCell ref="F2:O2"/>
    <mergeCell ref="A3:E3"/>
    <mergeCell ref="F3:O3"/>
    <mergeCell ref="A38:M38"/>
    <mergeCell ref="N38:O38"/>
    <mergeCell ref="A39:M39"/>
    <mergeCell ref="N39:O39"/>
    <mergeCell ref="A40:O40"/>
    <mergeCell ref="A32:M32"/>
    <mergeCell ref="N32:O32"/>
    <mergeCell ref="N33:O33"/>
    <mergeCell ref="A37:M37"/>
    <mergeCell ref="N37:O37"/>
    <mergeCell ref="A33:M33"/>
    <mergeCell ref="A34:M34"/>
    <mergeCell ref="N34:O34"/>
    <mergeCell ref="A35:M35"/>
    <mergeCell ref="N35:O35"/>
    <mergeCell ref="A36:M36"/>
    <mergeCell ref="N36:O36"/>
    <mergeCell ref="A29:M29"/>
    <mergeCell ref="N29:O29"/>
    <mergeCell ref="A30:M30"/>
    <mergeCell ref="N30:O30"/>
    <mergeCell ref="A31:M31"/>
    <mergeCell ref="N31:O31"/>
    <mergeCell ref="N26:O26"/>
    <mergeCell ref="A26:M26"/>
    <mergeCell ref="A27:M27"/>
    <mergeCell ref="N27:O27"/>
    <mergeCell ref="A28:M28"/>
    <mergeCell ref="N28:O28"/>
    <mergeCell ref="A22:O22"/>
    <mergeCell ref="A23:O23"/>
    <mergeCell ref="A24:M24"/>
    <mergeCell ref="N24:O24"/>
    <mergeCell ref="A25:M25"/>
    <mergeCell ref="N25:O25"/>
  </mergeCells>
  <dataValidations count="1">
    <dataValidation type="list" allowBlank="1" showErrorMessage="1" sqref="J7" xr:uid="{00000000-0002-0000-0100-000000000000}">
      <formula1>$Q$42:$Q$54</formula1>
    </dataValidation>
  </dataValidations>
  <pageMargins left="0.39370078740157483" right="0.55118110236220474" top="1.1417322834645669" bottom="0.35433070866141736" header="0" footer="0"/>
  <pageSetup scale="73" orientation="portrait"/>
  <headerFooter>
    <oddHeader>&amp;C AGUAS DEL HUILA S.A. E.S.P. NIT.  800.100.553-2 FORMATO: MATRIZ DE REGISTRO Y MEDICIÓN DE INDICADORES VERSION 8.0</oddHeader>
    <oddFooter>&amp;RPág.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AA1000"/>
  <sheetViews>
    <sheetView workbookViewId="0"/>
  </sheetViews>
  <sheetFormatPr baseColWidth="10" defaultColWidth="14.42578125" defaultRowHeight="15" customHeight="1" x14ac:dyDescent="0.25"/>
  <cols>
    <col min="1" max="1" width="3.85546875" customWidth="1"/>
    <col min="2" max="2" width="26.85546875" customWidth="1"/>
    <col min="3" max="3" width="19.28515625" customWidth="1"/>
    <col min="4" max="4" width="18" customWidth="1"/>
    <col min="5" max="5" width="17.42578125" customWidth="1"/>
    <col min="6" max="10" width="16.7109375" customWidth="1"/>
    <col min="11" max="14" width="17.42578125" customWidth="1"/>
    <col min="15" max="15" width="21" customWidth="1"/>
    <col min="16" max="16" width="11.42578125" customWidth="1"/>
    <col min="17" max="18" width="11.42578125" hidden="1" customWidth="1"/>
    <col min="19" max="19" width="21.140625" customWidth="1"/>
    <col min="20" max="20" width="11.42578125" customWidth="1"/>
    <col min="21" max="21" width="9" customWidth="1"/>
    <col min="22" max="22" width="6.7109375" customWidth="1"/>
    <col min="23" max="23" width="10.42578125" customWidth="1"/>
    <col min="24" max="24" width="10" customWidth="1"/>
    <col min="25" max="27" width="11.42578125" customWidth="1"/>
  </cols>
  <sheetData>
    <row r="1" spans="1:27" ht="13.5" customHeight="1" x14ac:dyDescent="0.25">
      <c r="A1" s="94" t="s">
        <v>36</v>
      </c>
      <c r="B1" s="76"/>
      <c r="C1" s="76"/>
      <c r="D1" s="76"/>
      <c r="E1" s="77"/>
      <c r="F1" s="95" t="str">
        <f>'SET-GF Presupuesto'!J1</f>
        <v>GESTIÓN FINANCIERA -PRESUPUESTO</v>
      </c>
      <c r="G1" s="76"/>
      <c r="H1" s="76"/>
      <c r="I1" s="76"/>
      <c r="J1" s="76"/>
      <c r="K1" s="76"/>
      <c r="L1" s="76"/>
      <c r="M1" s="76"/>
      <c r="N1" s="76"/>
      <c r="O1" s="79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15.75" customHeight="1" x14ac:dyDescent="0.25">
      <c r="A2" s="96" t="s">
        <v>2</v>
      </c>
      <c r="B2" s="81"/>
      <c r="C2" s="81"/>
      <c r="D2" s="81"/>
      <c r="E2" s="82"/>
      <c r="F2" s="97" t="str">
        <f>'SET-GF Presupuesto'!$B5</f>
        <v>Nivel de ejecución presupuesto de Gastos</v>
      </c>
      <c r="G2" s="81"/>
      <c r="H2" s="81"/>
      <c r="I2" s="81"/>
      <c r="J2" s="81"/>
      <c r="K2" s="81"/>
      <c r="L2" s="81"/>
      <c r="M2" s="81"/>
      <c r="N2" s="81"/>
      <c r="O2" s="8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15.75" customHeight="1" x14ac:dyDescent="0.25">
      <c r="A3" s="96" t="s">
        <v>41</v>
      </c>
      <c r="B3" s="81"/>
      <c r="C3" s="81"/>
      <c r="D3" s="81"/>
      <c r="E3" s="82"/>
      <c r="F3" s="98" t="str">
        <f>'SET-GF Presupuesto'!F5</f>
        <v xml:space="preserve">Eficiencia </v>
      </c>
      <c r="G3" s="81"/>
      <c r="H3" s="81"/>
      <c r="I3" s="81"/>
      <c r="J3" s="81"/>
      <c r="K3" s="81"/>
      <c r="L3" s="81"/>
      <c r="M3" s="81"/>
      <c r="N3" s="81"/>
      <c r="O3" s="8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7.25" customHeight="1" x14ac:dyDescent="0.25">
      <c r="A4" s="108" t="s">
        <v>45</v>
      </c>
      <c r="B4" s="87"/>
      <c r="C4" s="87"/>
      <c r="D4" s="87"/>
      <c r="E4" s="88"/>
      <c r="F4" s="17" t="s">
        <v>46</v>
      </c>
      <c r="G4" s="99" t="str">
        <f>'SET-GF Presupuesto'!A5</f>
        <v>IN02</v>
      </c>
      <c r="H4" s="87"/>
      <c r="I4" s="87"/>
      <c r="J4" s="87"/>
      <c r="K4" s="87"/>
      <c r="L4" s="87"/>
      <c r="M4" s="87"/>
      <c r="N4" s="87"/>
      <c r="O4" s="90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12.75" customHeight="1" x14ac:dyDescent="0.25">
      <c r="A5" s="109" t="s">
        <v>47</v>
      </c>
      <c r="B5" s="110"/>
      <c r="C5" s="110"/>
      <c r="D5" s="104"/>
      <c r="E5" s="113" t="s">
        <v>48</v>
      </c>
      <c r="F5" s="103" t="s">
        <v>49</v>
      </c>
      <c r="G5" s="104"/>
      <c r="H5" s="113" t="s">
        <v>50</v>
      </c>
      <c r="I5" s="113" t="s">
        <v>51</v>
      </c>
      <c r="J5" s="103" t="s">
        <v>52</v>
      </c>
      <c r="K5" s="104"/>
      <c r="L5" s="100" t="s">
        <v>53</v>
      </c>
      <c r="M5" s="76"/>
      <c r="N5" s="76"/>
      <c r="O5" s="79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46.5" customHeight="1" x14ac:dyDescent="0.25">
      <c r="A6" s="111"/>
      <c r="B6" s="112"/>
      <c r="C6" s="112"/>
      <c r="D6" s="106"/>
      <c r="E6" s="114"/>
      <c r="F6" s="105"/>
      <c r="G6" s="106"/>
      <c r="H6" s="114"/>
      <c r="I6" s="114"/>
      <c r="J6" s="105"/>
      <c r="K6" s="106"/>
      <c r="L6" s="101" t="s">
        <v>54</v>
      </c>
      <c r="M6" s="82"/>
      <c r="N6" s="101" t="s">
        <v>55</v>
      </c>
      <c r="O6" s="8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9" customHeight="1" x14ac:dyDescent="0.25">
      <c r="A7" s="115" t="str">
        <f>'SET-GF Presupuesto'!$C5</f>
        <v>Velar y controlar que el principio del equilibrio Presupúestal se cumpla, comprometiendo recursos soportados en la apropiacion existente en el presupuesto.</v>
      </c>
      <c r="B7" s="87"/>
      <c r="C7" s="87"/>
      <c r="D7" s="88"/>
      <c r="E7" s="19" t="s">
        <v>56</v>
      </c>
      <c r="F7" s="107" t="str">
        <f>'SET-GF Presupuesto'!$D5</f>
        <v>Gastos comprometido / Total presupuesto de gastos</v>
      </c>
      <c r="G7" s="88"/>
      <c r="H7" s="21">
        <f>$O14</f>
        <v>0.6</v>
      </c>
      <c r="I7" s="22" t="str">
        <f>'SET-GF Presupuesto'!$E5</f>
        <v>Mensual</v>
      </c>
      <c r="J7" s="102" t="s">
        <v>57</v>
      </c>
      <c r="K7" s="87"/>
      <c r="L7" s="87"/>
      <c r="M7" s="87"/>
      <c r="N7" s="87"/>
      <c r="O7" s="90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13.5" customHeight="1" x14ac:dyDescent="0.25">
      <c r="A8" s="116" t="s">
        <v>58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117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18.75" customHeight="1" x14ac:dyDescent="0.25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15" customHeight="1" x14ac:dyDescent="0.25">
      <c r="A10" s="121" t="s">
        <v>59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3"/>
      <c r="P10" s="14"/>
      <c r="Q10" s="14"/>
      <c r="R10" s="14"/>
      <c r="S10" s="14"/>
      <c r="T10" s="14"/>
      <c r="U10" s="14"/>
      <c r="V10" s="23"/>
      <c r="W10" s="24"/>
      <c r="X10" s="24"/>
      <c r="Y10" s="14"/>
      <c r="Z10" s="14"/>
      <c r="AA10" s="14"/>
    </row>
    <row r="11" spans="1:27" ht="16.5" customHeight="1" x14ac:dyDescent="0.25">
      <c r="A11" s="124" t="s">
        <v>60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9"/>
      <c r="P11" s="14"/>
      <c r="Q11" s="14"/>
      <c r="R11" s="14"/>
      <c r="S11" s="14"/>
      <c r="T11" s="14"/>
      <c r="U11" s="14"/>
      <c r="V11" s="23"/>
      <c r="W11" s="25"/>
      <c r="X11" s="25"/>
      <c r="Y11" s="14"/>
      <c r="Z11" s="14"/>
      <c r="AA11" s="14"/>
    </row>
    <row r="12" spans="1:27" ht="16.5" customHeight="1" x14ac:dyDescent="0.25">
      <c r="A12" s="125" t="s">
        <v>61</v>
      </c>
      <c r="B12" s="82"/>
      <c r="C12" s="26" t="s">
        <v>15</v>
      </c>
      <c r="D12" s="26" t="s">
        <v>16</v>
      </c>
      <c r="E12" s="26" t="s">
        <v>17</v>
      </c>
      <c r="F12" s="26" t="s">
        <v>18</v>
      </c>
      <c r="G12" s="26" t="s">
        <v>19</v>
      </c>
      <c r="H12" s="26" t="s">
        <v>20</v>
      </c>
      <c r="I12" s="26" t="s">
        <v>21</v>
      </c>
      <c r="J12" s="26" t="s">
        <v>22</v>
      </c>
      <c r="K12" s="26" t="s">
        <v>23</v>
      </c>
      <c r="L12" s="26" t="s">
        <v>24</v>
      </c>
      <c r="M12" s="26" t="s">
        <v>25</v>
      </c>
      <c r="N12" s="26" t="s">
        <v>26</v>
      </c>
      <c r="O12" s="27" t="s">
        <v>62</v>
      </c>
      <c r="P12" s="14"/>
      <c r="Q12" s="14"/>
      <c r="R12" s="14"/>
      <c r="S12" s="14"/>
      <c r="T12" s="14"/>
      <c r="U12" s="14"/>
      <c r="V12" s="23"/>
      <c r="W12" s="25"/>
      <c r="X12" s="25"/>
      <c r="Y12" s="14"/>
      <c r="Z12" s="14"/>
      <c r="AA12" s="14"/>
    </row>
    <row r="13" spans="1:27" ht="16.5" customHeight="1" x14ac:dyDescent="0.25">
      <c r="A13" s="126" t="s">
        <v>8</v>
      </c>
      <c r="B13" s="82"/>
      <c r="C13" s="28">
        <f t="shared" ref="C13:N13" si="0">$O$13</f>
        <v>0.56999999999999995</v>
      </c>
      <c r="D13" s="28">
        <f t="shared" si="0"/>
        <v>0.56999999999999995</v>
      </c>
      <c r="E13" s="28">
        <f t="shared" si="0"/>
        <v>0.56999999999999995</v>
      </c>
      <c r="F13" s="28">
        <f t="shared" si="0"/>
        <v>0.56999999999999995</v>
      </c>
      <c r="G13" s="28">
        <f t="shared" si="0"/>
        <v>0.56999999999999995</v>
      </c>
      <c r="H13" s="28">
        <f t="shared" si="0"/>
        <v>0.56999999999999995</v>
      </c>
      <c r="I13" s="28">
        <f t="shared" si="0"/>
        <v>0.56999999999999995</v>
      </c>
      <c r="J13" s="28">
        <f t="shared" si="0"/>
        <v>0.56999999999999995</v>
      </c>
      <c r="K13" s="28">
        <f t="shared" si="0"/>
        <v>0.56999999999999995</v>
      </c>
      <c r="L13" s="28">
        <f t="shared" si="0"/>
        <v>0.56999999999999995</v>
      </c>
      <c r="M13" s="28">
        <f t="shared" si="0"/>
        <v>0.56999999999999995</v>
      </c>
      <c r="N13" s="28">
        <f t="shared" si="0"/>
        <v>0.56999999999999995</v>
      </c>
      <c r="O13" s="29">
        <f>'SET-GF Presupuesto'!J5</f>
        <v>0.56999999999999995</v>
      </c>
      <c r="P13" s="14"/>
      <c r="Q13" s="14"/>
      <c r="R13" s="14"/>
      <c r="S13" s="14"/>
      <c r="T13" s="14"/>
      <c r="U13" s="14"/>
      <c r="V13" s="23"/>
      <c r="W13" s="25"/>
      <c r="X13" s="25"/>
      <c r="Y13" s="14"/>
      <c r="Z13" s="14"/>
      <c r="AA13" s="14"/>
    </row>
    <row r="14" spans="1:27" ht="17.25" customHeight="1" x14ac:dyDescent="0.25">
      <c r="A14" s="126" t="s">
        <v>63</v>
      </c>
      <c r="B14" s="82"/>
      <c r="C14" s="28">
        <f t="shared" ref="C14:N14" si="1">$O$14</f>
        <v>0.6</v>
      </c>
      <c r="D14" s="28">
        <f t="shared" si="1"/>
        <v>0.6</v>
      </c>
      <c r="E14" s="28">
        <f t="shared" si="1"/>
        <v>0.6</v>
      </c>
      <c r="F14" s="28">
        <f t="shared" si="1"/>
        <v>0.6</v>
      </c>
      <c r="G14" s="28">
        <f t="shared" si="1"/>
        <v>0.6</v>
      </c>
      <c r="H14" s="28">
        <f t="shared" si="1"/>
        <v>0.6</v>
      </c>
      <c r="I14" s="28">
        <f t="shared" si="1"/>
        <v>0.6</v>
      </c>
      <c r="J14" s="28">
        <f t="shared" si="1"/>
        <v>0.6</v>
      </c>
      <c r="K14" s="28">
        <f t="shared" si="1"/>
        <v>0.6</v>
      </c>
      <c r="L14" s="28">
        <f t="shared" si="1"/>
        <v>0.6</v>
      </c>
      <c r="M14" s="28">
        <f t="shared" si="1"/>
        <v>0.6</v>
      </c>
      <c r="N14" s="28">
        <f t="shared" si="1"/>
        <v>0.6</v>
      </c>
      <c r="O14" s="30">
        <f>'SET-GF Presupuesto'!K5</f>
        <v>0.6</v>
      </c>
      <c r="P14" s="14"/>
      <c r="Q14" s="14"/>
      <c r="R14" s="14"/>
      <c r="S14" s="14"/>
      <c r="T14" s="14"/>
      <c r="U14" s="14"/>
      <c r="V14" s="23"/>
      <c r="W14" s="25"/>
      <c r="X14" s="25"/>
      <c r="Y14" s="14"/>
      <c r="Z14" s="14"/>
      <c r="AA14" s="14"/>
    </row>
    <row r="15" spans="1:27" ht="17.25" customHeight="1" x14ac:dyDescent="0.25">
      <c r="A15" s="130" t="s">
        <v>64</v>
      </c>
      <c r="B15" s="82"/>
      <c r="C15" s="31">
        <f t="shared" ref="C15:O15" si="2">IF((C17),C16/C21,"-")</f>
        <v>2.112414055455091</v>
      </c>
      <c r="D15" s="31">
        <f t="shared" si="2"/>
        <v>0.60478665117822872</v>
      </c>
      <c r="E15" s="31">
        <f t="shared" si="2"/>
        <v>0.96509087456204457</v>
      </c>
      <c r="F15" s="31">
        <f t="shared" si="2"/>
        <v>0.21714249186023574</v>
      </c>
      <c r="G15" s="31">
        <f t="shared" si="2"/>
        <v>0.80669392733969192</v>
      </c>
      <c r="H15" s="31">
        <f t="shared" si="2"/>
        <v>0.31280826697629416</v>
      </c>
      <c r="I15" s="31">
        <f t="shared" si="2"/>
        <v>0.22992551260562877</v>
      </c>
      <c r="J15" s="31">
        <f t="shared" si="2"/>
        <v>0.21507690701253754</v>
      </c>
      <c r="K15" s="31">
        <f t="shared" si="2"/>
        <v>1.5349135127640441</v>
      </c>
      <c r="L15" s="31">
        <f t="shared" si="2"/>
        <v>0.21149122672831061</v>
      </c>
      <c r="M15" s="31">
        <f t="shared" si="2"/>
        <v>0.64617279665627669</v>
      </c>
      <c r="N15" s="31">
        <f t="shared" si="2"/>
        <v>1.4448010949254413</v>
      </c>
      <c r="O15" s="32">
        <f t="shared" si="2"/>
        <v>0.77510977650531887</v>
      </c>
      <c r="P15" s="14"/>
      <c r="Q15" s="14"/>
      <c r="R15" s="14"/>
      <c r="S15" s="14"/>
      <c r="T15" s="14"/>
      <c r="U15" s="14"/>
      <c r="V15" s="23"/>
      <c r="W15" s="25"/>
      <c r="X15" s="25"/>
      <c r="Y15" s="14"/>
      <c r="Z15" s="14"/>
      <c r="AA15" s="14"/>
    </row>
    <row r="16" spans="1:27" ht="23.25" customHeight="1" x14ac:dyDescent="0.25">
      <c r="A16" s="131" t="s">
        <v>65</v>
      </c>
      <c r="B16" s="33" t="s">
        <v>67</v>
      </c>
      <c r="C16" s="34">
        <v>14900642192.26</v>
      </c>
      <c r="D16" s="35">
        <v>4266071544.3499999</v>
      </c>
      <c r="E16" s="35">
        <v>6807601837.21</v>
      </c>
      <c r="F16" s="35">
        <v>1531689569.8499999</v>
      </c>
      <c r="G16" s="35">
        <v>5690294257.8500004</v>
      </c>
      <c r="H16" s="35">
        <v>2206501158.6899996</v>
      </c>
      <c r="I16" s="35">
        <v>1621859022.0799999</v>
      </c>
      <c r="J16" s="35">
        <v>1517119253.6500001</v>
      </c>
      <c r="K16" s="35">
        <v>10827042639.059999</v>
      </c>
      <c r="L16" s="35">
        <v>1491826419.23</v>
      </c>
      <c r="M16" s="35">
        <v>4558003016.7299995</v>
      </c>
      <c r="N16" s="35">
        <v>10191403573.969999</v>
      </c>
      <c r="O16" s="36">
        <f t="shared" ref="O16:O17" si="3">SUM(C16:N16)</f>
        <v>65610054484.930008</v>
      </c>
      <c r="P16" s="14"/>
      <c r="Q16" s="14"/>
      <c r="R16" s="14"/>
      <c r="S16" s="37">
        <v>84646144938</v>
      </c>
      <c r="T16" s="14"/>
      <c r="U16" s="14"/>
      <c r="V16" s="23"/>
      <c r="W16" s="25"/>
      <c r="X16" s="25"/>
      <c r="Y16" s="14"/>
      <c r="Z16" s="14"/>
      <c r="AA16" s="14"/>
    </row>
    <row r="17" spans="1:27" ht="18" customHeight="1" x14ac:dyDescent="0.25">
      <c r="A17" s="132"/>
      <c r="B17" s="33" t="s">
        <v>69</v>
      </c>
      <c r="C17" s="35">
        <v>7053845411.5</v>
      </c>
      <c r="D17" s="35">
        <v>7053845411.5</v>
      </c>
      <c r="E17" s="35">
        <v>7053845411.5</v>
      </c>
      <c r="F17" s="35">
        <v>7053845411.5</v>
      </c>
      <c r="G17" s="35">
        <v>7053845411.5</v>
      </c>
      <c r="H17" s="35">
        <v>7053845411.5</v>
      </c>
      <c r="I17" s="35">
        <v>7053845411.5</v>
      </c>
      <c r="J17" s="35">
        <v>7053845411.5</v>
      </c>
      <c r="K17" s="35">
        <v>7053845411.5</v>
      </c>
      <c r="L17" s="35">
        <v>7053845411.5</v>
      </c>
      <c r="M17" s="35">
        <v>7053845411.5</v>
      </c>
      <c r="N17" s="35">
        <v>7053845411.5</v>
      </c>
      <c r="O17" s="36">
        <f t="shared" si="3"/>
        <v>84646144938</v>
      </c>
      <c r="P17" s="14"/>
      <c r="Q17" s="14"/>
      <c r="R17" s="14"/>
      <c r="S17" s="37">
        <f>+S16/12</f>
        <v>7053845411.5</v>
      </c>
      <c r="T17" s="14"/>
      <c r="U17" s="14"/>
      <c r="V17" s="23"/>
      <c r="W17" s="25"/>
      <c r="X17" s="25"/>
      <c r="Y17" s="14"/>
      <c r="Z17" s="14"/>
      <c r="AA17" s="40"/>
    </row>
    <row r="18" spans="1:27" ht="21" customHeight="1" x14ac:dyDescent="0.25">
      <c r="A18" s="132"/>
      <c r="B18" s="38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3"/>
      <c r="P18" s="14"/>
      <c r="Q18" s="14"/>
      <c r="R18" s="14"/>
      <c r="S18" s="14"/>
      <c r="T18" s="14"/>
      <c r="U18" s="14"/>
      <c r="V18" s="23"/>
      <c r="W18" s="25"/>
      <c r="X18" s="25"/>
      <c r="Y18" s="14"/>
      <c r="Z18" s="14"/>
      <c r="AA18" s="14"/>
    </row>
    <row r="19" spans="1:27" ht="21" customHeight="1" x14ac:dyDescent="0.25">
      <c r="A19" s="132"/>
      <c r="B19" s="3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3"/>
      <c r="P19" s="14"/>
      <c r="Q19" s="14"/>
      <c r="R19" s="14"/>
      <c r="S19" s="14"/>
      <c r="T19" s="14"/>
      <c r="U19" s="14"/>
      <c r="V19" s="23"/>
      <c r="W19" s="25"/>
      <c r="X19" s="25"/>
      <c r="Y19" s="14"/>
      <c r="Z19" s="14"/>
      <c r="AA19" s="14"/>
    </row>
    <row r="20" spans="1:27" ht="21" customHeight="1" x14ac:dyDescent="0.25">
      <c r="A20" s="132"/>
      <c r="B20" s="38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3"/>
      <c r="P20" s="14"/>
      <c r="Q20" s="14"/>
      <c r="R20" s="14"/>
      <c r="S20" s="14"/>
      <c r="T20" s="14"/>
      <c r="U20" s="14"/>
      <c r="V20" s="23"/>
      <c r="W20" s="25"/>
      <c r="X20" s="25"/>
      <c r="Y20" s="14"/>
      <c r="Z20" s="14"/>
      <c r="AA20" s="14"/>
    </row>
    <row r="21" spans="1:27" ht="18" customHeight="1" x14ac:dyDescent="0.25">
      <c r="A21" s="133"/>
      <c r="B21" s="44"/>
      <c r="C21" s="48">
        <f t="shared" ref="C21:N21" si="4">+C17</f>
        <v>7053845411.5</v>
      </c>
      <c r="D21" s="48">
        <f t="shared" si="4"/>
        <v>7053845411.5</v>
      </c>
      <c r="E21" s="48">
        <f t="shared" si="4"/>
        <v>7053845411.5</v>
      </c>
      <c r="F21" s="48">
        <f t="shared" si="4"/>
        <v>7053845411.5</v>
      </c>
      <c r="G21" s="48">
        <f t="shared" si="4"/>
        <v>7053845411.5</v>
      </c>
      <c r="H21" s="48">
        <f t="shared" si="4"/>
        <v>7053845411.5</v>
      </c>
      <c r="I21" s="48">
        <f t="shared" si="4"/>
        <v>7053845411.5</v>
      </c>
      <c r="J21" s="48">
        <f t="shared" si="4"/>
        <v>7053845411.5</v>
      </c>
      <c r="K21" s="48">
        <f t="shared" si="4"/>
        <v>7053845411.5</v>
      </c>
      <c r="L21" s="48">
        <f t="shared" si="4"/>
        <v>7053845411.5</v>
      </c>
      <c r="M21" s="48">
        <f t="shared" si="4"/>
        <v>7053845411.5</v>
      </c>
      <c r="N21" s="48">
        <f t="shared" si="4"/>
        <v>7053845411.5</v>
      </c>
      <c r="O21" s="49">
        <f>SUM(C21:N21)</f>
        <v>84646144938</v>
      </c>
      <c r="P21" s="14"/>
      <c r="Q21" s="14"/>
      <c r="R21" s="14"/>
      <c r="S21" s="14"/>
      <c r="T21" s="14"/>
      <c r="U21" s="14"/>
      <c r="V21" s="23"/>
      <c r="W21" s="25"/>
      <c r="X21" s="25"/>
      <c r="Y21" s="14"/>
      <c r="Z21" s="14"/>
      <c r="AA21" s="14"/>
    </row>
    <row r="22" spans="1:27" ht="14.25" customHeight="1" x14ac:dyDescent="0.25">
      <c r="A22" s="134" t="s">
        <v>71</v>
      </c>
      <c r="B22" s="110"/>
      <c r="C22" s="104"/>
      <c r="D22" s="137" t="str">
        <f>'SET-GF Presupuesto'!$G5</f>
        <v>Entre70% y  100%</v>
      </c>
      <c r="E22" s="73"/>
      <c r="F22" s="73"/>
      <c r="G22" s="74"/>
      <c r="H22" s="137" t="str">
        <f>'SET-GF Presupuesto'!$H5</f>
        <v>Entre40% y70%</v>
      </c>
      <c r="I22" s="73"/>
      <c r="J22" s="73"/>
      <c r="K22" s="74"/>
      <c r="L22" s="137" t="str">
        <f>'SET-GF Presupuesto'!$I5</f>
        <v>Menor de40%</v>
      </c>
      <c r="M22" s="73"/>
      <c r="N22" s="73"/>
      <c r="O22" s="74"/>
      <c r="P22" s="14"/>
      <c r="Q22" s="14"/>
      <c r="R22" s="14"/>
      <c r="S22" s="14"/>
      <c r="T22" s="14"/>
      <c r="U22" s="14"/>
      <c r="V22" s="23"/>
      <c r="W22" s="25"/>
      <c r="X22" s="25"/>
      <c r="Y22" s="14"/>
      <c r="Z22" s="14"/>
      <c r="AA22" s="14"/>
    </row>
    <row r="23" spans="1:27" ht="33" customHeight="1" x14ac:dyDescent="0.25">
      <c r="A23" s="135"/>
      <c r="B23" s="119"/>
      <c r="C23" s="136"/>
      <c r="D23" s="138" t="s">
        <v>11</v>
      </c>
      <c r="E23" s="70"/>
      <c r="F23" s="70"/>
      <c r="G23" s="128"/>
      <c r="H23" s="127" t="s">
        <v>12</v>
      </c>
      <c r="I23" s="70"/>
      <c r="J23" s="70"/>
      <c r="K23" s="128"/>
      <c r="L23" s="129" t="s">
        <v>13</v>
      </c>
      <c r="M23" s="70"/>
      <c r="N23" s="70"/>
      <c r="O23" s="71"/>
      <c r="P23" s="14"/>
      <c r="Q23" s="14"/>
      <c r="R23" s="14"/>
      <c r="S23" s="14"/>
      <c r="T23" s="14"/>
      <c r="U23" s="14"/>
      <c r="V23" s="23"/>
      <c r="W23" s="25"/>
      <c r="X23" s="25"/>
      <c r="Y23" s="14"/>
      <c r="Z23" s="14"/>
      <c r="AA23" s="14"/>
    </row>
    <row r="24" spans="1:27" ht="15.75" customHeight="1" x14ac:dyDescent="0.25">
      <c r="A24" s="69" t="s">
        <v>72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1"/>
      <c r="P24" s="14"/>
      <c r="Q24" s="14"/>
      <c r="R24" s="14"/>
      <c r="S24" s="14"/>
      <c r="T24" s="14"/>
      <c r="U24" s="14"/>
      <c r="V24" s="23"/>
      <c r="W24" s="25"/>
      <c r="X24" s="25"/>
      <c r="Y24" s="14"/>
      <c r="Z24" s="14"/>
      <c r="AA24" s="14"/>
    </row>
    <row r="25" spans="1:27" ht="264.75" customHeight="1" x14ac:dyDescent="0.25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4"/>
      <c r="P25" s="14"/>
      <c r="Q25" s="14"/>
      <c r="R25" s="14"/>
      <c r="S25" s="14"/>
      <c r="T25" s="14"/>
      <c r="U25" s="14"/>
      <c r="V25" s="23"/>
      <c r="W25" s="14"/>
      <c r="X25" s="14"/>
      <c r="Y25" s="14"/>
      <c r="Z25" s="14"/>
      <c r="AA25" s="14"/>
    </row>
    <row r="26" spans="1:27" ht="15" customHeight="1" x14ac:dyDescent="0.25">
      <c r="A26" s="75" t="s">
        <v>77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7"/>
      <c r="N26" s="78" t="s">
        <v>74</v>
      </c>
      <c r="O26" s="79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6.5" customHeight="1" x14ac:dyDescent="0.25">
      <c r="A27" s="80" t="s">
        <v>79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  <c r="N27" s="83">
        <v>45658</v>
      </c>
      <c r="O27" s="8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6.5" customHeight="1" x14ac:dyDescent="0.25">
      <c r="A28" s="80" t="s">
        <v>81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2"/>
      <c r="N28" s="83">
        <v>45689</v>
      </c>
      <c r="O28" s="8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6.5" customHeight="1" x14ac:dyDescent="0.25">
      <c r="A29" s="80" t="s">
        <v>83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  <c r="N29" s="83">
        <v>45717</v>
      </c>
      <c r="O29" s="8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6.5" customHeight="1" x14ac:dyDescent="0.25">
      <c r="A30" s="80" t="s">
        <v>85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2"/>
      <c r="N30" s="83">
        <v>45748</v>
      </c>
      <c r="O30" s="8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6.5" customHeight="1" x14ac:dyDescent="0.25">
      <c r="A31" s="80" t="s">
        <v>88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2"/>
      <c r="N31" s="83">
        <v>45778</v>
      </c>
      <c r="O31" s="8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6.5" customHeight="1" x14ac:dyDescent="0.25">
      <c r="A32" s="80" t="s">
        <v>90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2"/>
      <c r="N32" s="83">
        <v>45809</v>
      </c>
      <c r="O32" s="8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6.5" customHeight="1" x14ac:dyDescent="0.25">
      <c r="A33" s="80" t="s">
        <v>92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  <c r="N33" s="83">
        <v>45839</v>
      </c>
      <c r="O33" s="8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6.5" customHeight="1" x14ac:dyDescent="0.25">
      <c r="A34" s="80" t="s">
        <v>94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2"/>
      <c r="N34" s="83">
        <v>45870</v>
      </c>
      <c r="O34" s="8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9.5" customHeight="1" x14ac:dyDescent="0.25">
      <c r="A35" s="139" t="s">
        <v>96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2"/>
      <c r="N35" s="83">
        <v>45901</v>
      </c>
      <c r="O35" s="8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9.5" customHeight="1" x14ac:dyDescent="0.25">
      <c r="A36" s="139" t="s">
        <v>98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2"/>
      <c r="N36" s="83">
        <v>45931</v>
      </c>
      <c r="O36" s="8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6.5" customHeight="1" x14ac:dyDescent="0.25">
      <c r="A37" s="80" t="s">
        <v>100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2"/>
      <c r="N37" s="83">
        <v>45962</v>
      </c>
      <c r="O37" s="8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6.5" customHeight="1" x14ac:dyDescent="0.25">
      <c r="A38" s="80" t="s">
        <v>102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  <c r="N38" s="83">
        <v>45992</v>
      </c>
      <c r="O38" s="8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25.5" customHeight="1" x14ac:dyDescent="0.25">
      <c r="A39" s="75" t="s">
        <v>103</v>
      </c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  <c r="N39" s="78" t="s">
        <v>74</v>
      </c>
      <c r="O39" s="79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25">
      <c r="A40" s="80" t="s">
        <v>104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2"/>
      <c r="N40" s="85"/>
      <c r="O40" s="8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25">
      <c r="A41" s="86" t="s">
        <v>106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8"/>
      <c r="N41" s="89"/>
      <c r="O41" s="90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5.25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3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8" t="s">
        <v>105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8" t="s">
        <v>107</v>
      </c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8" t="s">
        <v>108</v>
      </c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8" t="s">
        <v>109</v>
      </c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8" t="s">
        <v>110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8" t="s">
        <v>111</v>
      </c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8" t="s">
        <v>112</v>
      </c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8" t="s">
        <v>113</v>
      </c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8" t="s">
        <v>114</v>
      </c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8" t="s">
        <v>115</v>
      </c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8" t="s">
        <v>57</v>
      </c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8" t="s">
        <v>116</v>
      </c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8" t="s">
        <v>117</v>
      </c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50">
        <v>0.56999999999999995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50">
        <v>0.6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2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  <row r="981" spans="1:27" ht="12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</row>
    <row r="982" spans="1:27" ht="12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</row>
    <row r="983" spans="1:27" ht="12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</row>
    <row r="984" spans="1:27" ht="12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</row>
    <row r="985" spans="1:27" ht="12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</row>
    <row r="986" spans="1:27" ht="12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</row>
    <row r="987" spans="1:27" ht="12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</row>
    <row r="988" spans="1:27" ht="12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</row>
    <row r="989" spans="1:27" ht="12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</row>
    <row r="990" spans="1:27" ht="12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</row>
    <row r="991" spans="1:27" ht="12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</row>
    <row r="992" spans="1:27" ht="12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</row>
    <row r="993" spans="1:27" ht="12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</row>
    <row r="994" spans="1:27" ht="12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</row>
    <row r="995" spans="1:27" ht="12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</row>
    <row r="996" spans="1:27" ht="12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</row>
    <row r="997" spans="1:27" ht="12.7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</row>
    <row r="998" spans="1:27" ht="12.7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</row>
    <row r="999" spans="1:27" ht="12.7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</row>
    <row r="1000" spans="1:27" ht="12.7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</row>
  </sheetData>
  <mergeCells count="71">
    <mergeCell ref="A12:B12"/>
    <mergeCell ref="A13:B13"/>
    <mergeCell ref="A14:B14"/>
    <mergeCell ref="H23:K23"/>
    <mergeCell ref="L23:O23"/>
    <mergeCell ref="A15:B15"/>
    <mergeCell ref="A16:A21"/>
    <mergeCell ref="A22:C23"/>
    <mergeCell ref="D22:G22"/>
    <mergeCell ref="H22:K22"/>
    <mergeCell ref="L22:O22"/>
    <mergeCell ref="D23:G23"/>
    <mergeCell ref="A7:D7"/>
    <mergeCell ref="A8:O8"/>
    <mergeCell ref="A9:O9"/>
    <mergeCell ref="A10:O10"/>
    <mergeCell ref="A11:O11"/>
    <mergeCell ref="A4:E4"/>
    <mergeCell ref="A5:D6"/>
    <mergeCell ref="E5:E6"/>
    <mergeCell ref="H5:H6"/>
    <mergeCell ref="I5:I6"/>
    <mergeCell ref="G4:O4"/>
    <mergeCell ref="L5:O5"/>
    <mergeCell ref="L6:M6"/>
    <mergeCell ref="N6:O6"/>
    <mergeCell ref="J7:O7"/>
    <mergeCell ref="F5:G6"/>
    <mergeCell ref="F7:G7"/>
    <mergeCell ref="J5:K6"/>
    <mergeCell ref="A1:E1"/>
    <mergeCell ref="F1:O1"/>
    <mergeCell ref="A2:E2"/>
    <mergeCell ref="F2:O2"/>
    <mergeCell ref="A3:E3"/>
    <mergeCell ref="F3:O3"/>
    <mergeCell ref="A40:M40"/>
    <mergeCell ref="N40:O40"/>
    <mergeCell ref="A41:M41"/>
    <mergeCell ref="N41:O41"/>
    <mergeCell ref="A42:O42"/>
    <mergeCell ref="A34:M34"/>
    <mergeCell ref="N34:O34"/>
    <mergeCell ref="N35:O35"/>
    <mergeCell ref="A39:M39"/>
    <mergeCell ref="N39:O39"/>
    <mergeCell ref="A35:M35"/>
    <mergeCell ref="A36:M36"/>
    <mergeCell ref="N36:O36"/>
    <mergeCell ref="A37:M37"/>
    <mergeCell ref="N37:O37"/>
    <mergeCell ref="A38:M38"/>
    <mergeCell ref="N38:O38"/>
    <mergeCell ref="A31:M31"/>
    <mergeCell ref="N31:O31"/>
    <mergeCell ref="A32:M32"/>
    <mergeCell ref="N32:O32"/>
    <mergeCell ref="A33:M33"/>
    <mergeCell ref="N33:O33"/>
    <mergeCell ref="N28:O28"/>
    <mergeCell ref="A28:M28"/>
    <mergeCell ref="A29:M29"/>
    <mergeCell ref="N29:O29"/>
    <mergeCell ref="A30:M30"/>
    <mergeCell ref="N30:O30"/>
    <mergeCell ref="A24:O24"/>
    <mergeCell ref="A25:O25"/>
    <mergeCell ref="A26:M26"/>
    <mergeCell ref="N26:O26"/>
    <mergeCell ref="A27:M27"/>
    <mergeCell ref="N27:O27"/>
  </mergeCells>
  <dataValidations count="1">
    <dataValidation type="list" allowBlank="1" showErrorMessage="1" sqref="J7" xr:uid="{00000000-0002-0000-0200-000000000000}">
      <formula1>$Q$44:$Q$56</formula1>
    </dataValidation>
  </dataValidations>
  <pageMargins left="0.39370078740157483" right="0.51181102362204722" top="1.0629921259842521" bottom="0.31496062992125984" header="0" footer="0"/>
  <pageSetup scale="73" orientation="portrait"/>
  <headerFooter>
    <oddHeader>&amp;C AGUAS DEL HUILA S.A. E.S.P. NIT.  800.100.553-2 FORMATO: MATRIZ DE REGISTRO Y MEDICIÓN DE INDICADORES VERSION 8.0</oddHeader>
    <oddFooter>&amp;R000000Pág. &amp;P |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SET-GF Presupuesto</vt:lpstr>
      <vt:lpstr>01</vt:lpstr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 Patricia</cp:lastModifiedBy>
  <dcterms:modified xsi:type="dcterms:W3CDTF">2026-07-30T14:42:28Z</dcterms:modified>
</cp:coreProperties>
</file>